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BACKUP\Finansijski plan za 2020\"/>
    </mc:Choice>
  </mc:AlternateContent>
  <bookViews>
    <workbookView xWindow="240" yWindow="75" windowWidth="20055" windowHeight="793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Sheet1!$A$1:$AE$572</definedName>
  </definedNames>
  <calcPr calcId="152511"/>
</workbook>
</file>

<file path=xl/calcChain.xml><?xml version="1.0" encoding="utf-8"?>
<calcChain xmlns="http://schemas.openxmlformats.org/spreadsheetml/2006/main">
  <c r="L238" i="1" l="1"/>
  <c r="K238" i="1"/>
  <c r="I238" i="1"/>
  <c r="H238" i="1"/>
  <c r="L530" i="1" l="1"/>
  <c r="K530" i="1"/>
  <c r="H530" i="1"/>
  <c r="L521" i="1"/>
  <c r="K521" i="1"/>
  <c r="H521" i="1"/>
  <c r="L504" i="1"/>
  <c r="K504" i="1"/>
  <c r="H504" i="1"/>
  <c r="L502" i="1"/>
  <c r="K502" i="1"/>
  <c r="H502" i="1"/>
  <c r="L500" i="1"/>
  <c r="K500" i="1"/>
  <c r="H500" i="1"/>
  <c r="L492" i="1"/>
  <c r="K492" i="1"/>
  <c r="H492" i="1"/>
  <c r="L474" i="1"/>
  <c r="K474" i="1"/>
  <c r="K473" i="1" s="1"/>
  <c r="H474" i="1"/>
  <c r="H473" i="1" s="1"/>
  <c r="L473" i="1"/>
  <c r="L470" i="1"/>
  <c r="K470" i="1"/>
  <c r="H470" i="1"/>
  <c r="L468" i="1"/>
  <c r="K468" i="1"/>
  <c r="H468" i="1"/>
  <c r="L466" i="1"/>
  <c r="K466" i="1"/>
  <c r="H466" i="1"/>
  <c r="L463" i="1"/>
  <c r="K463" i="1"/>
  <c r="K462" i="1" s="1"/>
  <c r="H463" i="1"/>
  <c r="H462" i="1" s="1"/>
  <c r="L462" i="1"/>
  <c r="L460" i="1"/>
  <c r="K460" i="1"/>
  <c r="H460" i="1"/>
  <c r="L450" i="1"/>
  <c r="K450" i="1"/>
  <c r="H450" i="1"/>
  <c r="L447" i="1"/>
  <c r="K447" i="1"/>
  <c r="H447" i="1"/>
  <c r="L445" i="1"/>
  <c r="K445" i="1"/>
  <c r="H445" i="1"/>
  <c r="L443" i="1"/>
  <c r="K443" i="1"/>
  <c r="H443" i="1"/>
  <c r="L433" i="1"/>
  <c r="K433" i="1"/>
  <c r="H433" i="1"/>
  <c r="L428" i="1"/>
  <c r="K428" i="1"/>
  <c r="H428" i="1"/>
  <c r="L424" i="1"/>
  <c r="K424" i="1"/>
  <c r="H424" i="1"/>
  <c r="L418" i="1"/>
  <c r="K418" i="1"/>
  <c r="H418" i="1"/>
  <c r="L415" i="1"/>
  <c r="K415" i="1"/>
  <c r="H415" i="1"/>
  <c r="L413" i="1"/>
  <c r="K413" i="1"/>
  <c r="H413" i="1"/>
  <c r="L409" i="1"/>
  <c r="K409" i="1"/>
  <c r="H409" i="1"/>
  <c r="L406" i="1"/>
  <c r="K406" i="1"/>
  <c r="H406" i="1"/>
  <c r="L391" i="1"/>
  <c r="K391" i="1"/>
  <c r="H391" i="1"/>
  <c r="L387" i="1"/>
  <c r="K387" i="1"/>
  <c r="K386" i="1" s="1"/>
  <c r="H387" i="1"/>
  <c r="L383" i="1"/>
  <c r="K383" i="1"/>
  <c r="H383" i="1"/>
  <c r="L380" i="1"/>
  <c r="K380" i="1"/>
  <c r="H380" i="1"/>
  <c r="L377" i="1"/>
  <c r="K377" i="1"/>
  <c r="H377" i="1"/>
  <c r="L374" i="1"/>
  <c r="K374" i="1"/>
  <c r="H374" i="1"/>
  <c r="L371" i="1"/>
  <c r="K371" i="1"/>
  <c r="H371" i="1"/>
  <c r="H366" i="1" s="1"/>
  <c r="L363" i="1"/>
  <c r="K363" i="1"/>
  <c r="H363" i="1"/>
  <c r="L360" i="1"/>
  <c r="K360" i="1"/>
  <c r="H360" i="1"/>
  <c r="L357" i="1"/>
  <c r="K357" i="1"/>
  <c r="H357" i="1"/>
  <c r="L354" i="1"/>
  <c r="K354" i="1"/>
  <c r="H354" i="1"/>
  <c r="L349" i="1"/>
  <c r="K349" i="1"/>
  <c r="H349" i="1"/>
  <c r="L347" i="1"/>
  <c r="K347" i="1"/>
  <c r="H347" i="1"/>
  <c r="L326" i="1"/>
  <c r="K326" i="1"/>
  <c r="H326" i="1"/>
  <c r="L323" i="1"/>
  <c r="K323" i="1"/>
  <c r="H323" i="1"/>
  <c r="L319" i="1"/>
  <c r="K319" i="1"/>
  <c r="H319" i="1"/>
  <c r="L317" i="1"/>
  <c r="K317" i="1"/>
  <c r="H317" i="1"/>
  <c r="L315" i="1"/>
  <c r="K315" i="1"/>
  <c r="H315" i="1"/>
  <c r="L307" i="1"/>
  <c r="K307" i="1"/>
  <c r="H307" i="1"/>
  <c r="L296" i="1"/>
  <c r="K296" i="1"/>
  <c r="H296" i="1"/>
  <c r="L293" i="1"/>
  <c r="K293" i="1"/>
  <c r="H293" i="1"/>
  <c r="L285" i="1"/>
  <c r="K285" i="1"/>
  <c r="H285" i="1"/>
  <c r="L266" i="1"/>
  <c r="K266" i="1"/>
  <c r="H266" i="1"/>
  <c r="L258" i="1"/>
  <c r="K258" i="1"/>
  <c r="H258" i="1"/>
  <c r="L255" i="1"/>
  <c r="K255" i="1"/>
  <c r="H255" i="1"/>
  <c r="L253" i="1"/>
  <c r="K253" i="1"/>
  <c r="H253" i="1"/>
  <c r="L251" i="1"/>
  <c r="K251" i="1"/>
  <c r="H251" i="1"/>
  <c r="L249" i="1"/>
  <c r="K249" i="1"/>
  <c r="H249" i="1"/>
  <c r="L234" i="1"/>
  <c r="K234" i="1"/>
  <c r="J234" i="1"/>
  <c r="H234" i="1"/>
  <c r="L232" i="1"/>
  <c r="K232" i="1"/>
  <c r="H232" i="1"/>
  <c r="L197" i="1"/>
  <c r="K197" i="1"/>
  <c r="H197" i="1"/>
  <c r="L174" i="1"/>
  <c r="K174" i="1"/>
  <c r="H174" i="1"/>
  <c r="L170" i="1"/>
  <c r="K170" i="1"/>
  <c r="H170" i="1"/>
  <c r="L164" i="1"/>
  <c r="K164" i="1"/>
  <c r="K161" i="1" s="1"/>
  <c r="H164" i="1"/>
  <c r="H161" i="1"/>
  <c r="L159" i="1"/>
  <c r="L158" i="1" s="1"/>
  <c r="K159" i="1"/>
  <c r="K158" i="1" s="1"/>
  <c r="H159" i="1"/>
  <c r="H158" i="1" s="1"/>
  <c r="L156" i="1"/>
  <c r="K156" i="1"/>
  <c r="H156" i="1"/>
  <c r="L154" i="1"/>
  <c r="K154" i="1"/>
  <c r="H154" i="1"/>
  <c r="L152" i="1"/>
  <c r="K152" i="1"/>
  <c r="H152" i="1"/>
  <c r="L149" i="1"/>
  <c r="K149" i="1"/>
  <c r="H149" i="1"/>
  <c r="L145" i="1"/>
  <c r="K145" i="1"/>
  <c r="H145" i="1"/>
  <c r="L137" i="1"/>
  <c r="K137" i="1"/>
  <c r="K136" i="1" s="1"/>
  <c r="H137" i="1"/>
  <c r="H136" i="1" s="1"/>
  <c r="L136" i="1"/>
  <c r="L133" i="1"/>
  <c r="L132" i="1" s="1"/>
  <c r="K133" i="1"/>
  <c r="K132" i="1" s="1"/>
  <c r="H133" i="1"/>
  <c r="H132" i="1" s="1"/>
  <c r="L130" i="1"/>
  <c r="K130" i="1"/>
  <c r="H130" i="1"/>
  <c r="L128" i="1"/>
  <c r="K128" i="1"/>
  <c r="H128" i="1"/>
  <c r="L125" i="1"/>
  <c r="K125" i="1"/>
  <c r="H125" i="1"/>
  <c r="L122" i="1"/>
  <c r="K122" i="1"/>
  <c r="H122" i="1"/>
  <c r="L111" i="1"/>
  <c r="K111" i="1"/>
  <c r="H111" i="1"/>
  <c r="L106" i="1"/>
  <c r="K106" i="1"/>
  <c r="H106" i="1"/>
  <c r="L99" i="1"/>
  <c r="K99" i="1"/>
  <c r="H99" i="1"/>
  <c r="L95" i="1"/>
  <c r="K95" i="1"/>
  <c r="K86" i="1" s="1"/>
  <c r="H95" i="1"/>
  <c r="L90" i="1"/>
  <c r="L86" i="1" s="1"/>
  <c r="K90" i="1"/>
  <c r="H90" i="1"/>
  <c r="H86" i="1" s="1"/>
  <c r="L78" i="1"/>
  <c r="K78" i="1"/>
  <c r="H78" i="1"/>
  <c r="L73" i="1"/>
  <c r="K73" i="1"/>
  <c r="H73" i="1"/>
  <c r="H72" i="1" s="1"/>
  <c r="L65" i="1"/>
  <c r="K65" i="1"/>
  <c r="H65" i="1"/>
  <c r="L54" i="1"/>
  <c r="K54" i="1"/>
  <c r="H54" i="1"/>
  <c r="L51" i="1"/>
  <c r="K51" i="1"/>
  <c r="H51" i="1"/>
  <c r="L44" i="1"/>
  <c r="K44" i="1"/>
  <c r="H44" i="1"/>
  <c r="L38" i="1"/>
  <c r="K38" i="1"/>
  <c r="H38" i="1"/>
  <c r="L31" i="1"/>
  <c r="K31" i="1"/>
  <c r="H31" i="1"/>
  <c r="L29" i="1"/>
  <c r="K29" i="1"/>
  <c r="H29" i="1"/>
  <c r="M336" i="1"/>
  <c r="L336" i="1"/>
  <c r="K336" i="1"/>
  <c r="J336" i="1"/>
  <c r="I336" i="1"/>
  <c r="H336" i="1"/>
  <c r="G336" i="1"/>
  <c r="F336" i="1"/>
  <c r="E336" i="1"/>
  <c r="M272" i="1"/>
  <c r="L272" i="1"/>
  <c r="K272" i="1"/>
  <c r="J272" i="1"/>
  <c r="I272" i="1"/>
  <c r="H272" i="1"/>
  <c r="G272" i="1"/>
  <c r="F272" i="1"/>
  <c r="E272" i="1"/>
  <c r="M240" i="1"/>
  <c r="L240" i="1"/>
  <c r="K240" i="1"/>
  <c r="J240" i="1"/>
  <c r="I240" i="1"/>
  <c r="H240" i="1"/>
  <c r="G240" i="1"/>
  <c r="F240" i="1"/>
  <c r="E240" i="1"/>
  <c r="M21" i="1"/>
  <c r="L21" i="1"/>
  <c r="K21" i="1"/>
  <c r="J21" i="1"/>
  <c r="I21" i="1"/>
  <c r="H21" i="1"/>
  <c r="G21" i="1"/>
  <c r="F21" i="1"/>
  <c r="E21" i="1"/>
  <c r="M207" i="1"/>
  <c r="L207" i="1"/>
  <c r="L196" i="1" s="1"/>
  <c r="K207" i="1"/>
  <c r="J207" i="1"/>
  <c r="I207" i="1"/>
  <c r="H207" i="1"/>
  <c r="G207" i="1"/>
  <c r="F207" i="1"/>
  <c r="E207" i="1"/>
  <c r="M184" i="1"/>
  <c r="L184" i="1"/>
  <c r="K184" i="1"/>
  <c r="J184" i="1"/>
  <c r="I184" i="1"/>
  <c r="H184" i="1"/>
  <c r="G184" i="1"/>
  <c r="F184" i="1"/>
  <c r="E184" i="1"/>
  <c r="M507" i="1"/>
  <c r="L507" i="1"/>
  <c r="K507" i="1"/>
  <c r="K506" i="1" s="1"/>
  <c r="J507" i="1"/>
  <c r="I507" i="1"/>
  <c r="H507" i="1"/>
  <c r="H506" i="1" s="1"/>
  <c r="G507" i="1"/>
  <c r="F507" i="1"/>
  <c r="E507" i="1"/>
  <c r="M478" i="1"/>
  <c r="L478" i="1"/>
  <c r="K478" i="1"/>
  <c r="J478" i="1"/>
  <c r="I478" i="1"/>
  <c r="H478" i="1"/>
  <c r="G478" i="1"/>
  <c r="F478" i="1"/>
  <c r="E478" i="1"/>
  <c r="M452" i="1"/>
  <c r="L452" i="1"/>
  <c r="K452" i="1"/>
  <c r="K449" i="1" s="1"/>
  <c r="J452" i="1"/>
  <c r="I452" i="1"/>
  <c r="H452" i="1"/>
  <c r="G452" i="1"/>
  <c r="F452" i="1"/>
  <c r="E452" i="1"/>
  <c r="I137" i="1"/>
  <c r="I136" i="1" s="1"/>
  <c r="F137" i="1"/>
  <c r="F136" i="1" s="1"/>
  <c r="D531" i="1"/>
  <c r="M530" i="1"/>
  <c r="J530" i="1"/>
  <c r="I530" i="1"/>
  <c r="G530" i="1"/>
  <c r="F530" i="1"/>
  <c r="E530" i="1"/>
  <c r="D529" i="1"/>
  <c r="D528" i="1"/>
  <c r="D527" i="1"/>
  <c r="D526" i="1"/>
  <c r="D525" i="1"/>
  <c r="D524" i="1"/>
  <c r="D523" i="1"/>
  <c r="D522" i="1"/>
  <c r="M521" i="1"/>
  <c r="J521" i="1"/>
  <c r="I521" i="1"/>
  <c r="G521" i="1"/>
  <c r="F521" i="1"/>
  <c r="E521" i="1"/>
  <c r="D520" i="1"/>
  <c r="D519" i="1"/>
  <c r="D518" i="1"/>
  <c r="D517" i="1"/>
  <c r="D516" i="1"/>
  <c r="D515" i="1"/>
  <c r="D514" i="1"/>
  <c r="D513" i="1"/>
  <c r="D508" i="1"/>
  <c r="D505" i="1"/>
  <c r="M504" i="1"/>
  <c r="J504" i="1"/>
  <c r="I504" i="1"/>
  <c r="G504" i="1"/>
  <c r="F504" i="1"/>
  <c r="E504" i="1"/>
  <c r="D503" i="1"/>
  <c r="M502" i="1"/>
  <c r="J502" i="1"/>
  <c r="I502" i="1"/>
  <c r="G502" i="1"/>
  <c r="F502" i="1"/>
  <c r="E502" i="1"/>
  <c r="D501" i="1"/>
  <c r="M500" i="1"/>
  <c r="J500" i="1"/>
  <c r="I500" i="1"/>
  <c r="G500" i="1"/>
  <c r="F500" i="1"/>
  <c r="E500" i="1"/>
  <c r="D499" i="1"/>
  <c r="D498" i="1"/>
  <c r="D497" i="1"/>
  <c r="D496" i="1"/>
  <c r="D495" i="1"/>
  <c r="D494" i="1"/>
  <c r="D493" i="1"/>
  <c r="M492" i="1"/>
  <c r="J492" i="1"/>
  <c r="I492" i="1"/>
  <c r="G492" i="1"/>
  <c r="F492" i="1"/>
  <c r="E492" i="1"/>
  <c r="D491" i="1"/>
  <c r="D490" i="1"/>
  <c r="D489" i="1"/>
  <c r="D488" i="1"/>
  <c r="D487" i="1"/>
  <c r="D486" i="1"/>
  <c r="D481" i="1"/>
  <c r="D480" i="1"/>
  <c r="D479" i="1"/>
  <c r="D475" i="1"/>
  <c r="M474" i="1"/>
  <c r="M473" i="1" s="1"/>
  <c r="J474" i="1"/>
  <c r="J473" i="1" s="1"/>
  <c r="I474" i="1"/>
  <c r="G474" i="1"/>
  <c r="G473" i="1" s="1"/>
  <c r="F474" i="1"/>
  <c r="F473" i="1" s="1"/>
  <c r="E474" i="1"/>
  <c r="E473" i="1" s="1"/>
  <c r="I473" i="1"/>
  <c r="D472" i="1"/>
  <c r="D471" i="1"/>
  <c r="M470" i="1"/>
  <c r="J470" i="1"/>
  <c r="I470" i="1"/>
  <c r="G470" i="1"/>
  <c r="F470" i="1"/>
  <c r="E470" i="1"/>
  <c r="D469" i="1"/>
  <c r="M468" i="1"/>
  <c r="J468" i="1"/>
  <c r="I468" i="1"/>
  <c r="G468" i="1"/>
  <c r="F468" i="1"/>
  <c r="E468" i="1"/>
  <c r="D467" i="1"/>
  <c r="M466" i="1"/>
  <c r="J466" i="1"/>
  <c r="I466" i="1"/>
  <c r="G466" i="1"/>
  <c r="F466" i="1"/>
  <c r="E466" i="1"/>
  <c r="D464" i="1"/>
  <c r="M463" i="1"/>
  <c r="M462" i="1" s="1"/>
  <c r="J463" i="1"/>
  <c r="J462" i="1" s="1"/>
  <c r="I463" i="1"/>
  <c r="G463" i="1"/>
  <c r="G462" i="1" s="1"/>
  <c r="F463" i="1"/>
  <c r="F462" i="1" s="1"/>
  <c r="E463" i="1"/>
  <c r="I462" i="1"/>
  <c r="D461" i="1"/>
  <c r="M460" i="1"/>
  <c r="J460" i="1"/>
  <c r="I460" i="1"/>
  <c r="G460" i="1"/>
  <c r="F460" i="1"/>
  <c r="E460" i="1"/>
  <c r="D459" i="1"/>
  <c r="D458" i="1"/>
  <c r="D453" i="1"/>
  <c r="D451" i="1"/>
  <c r="M450" i="1"/>
  <c r="J450" i="1"/>
  <c r="I450" i="1"/>
  <c r="G450" i="1"/>
  <c r="F450" i="1"/>
  <c r="E450" i="1"/>
  <c r="D448" i="1"/>
  <c r="M447" i="1"/>
  <c r="J447" i="1"/>
  <c r="I447" i="1"/>
  <c r="G447" i="1"/>
  <c r="F447" i="1"/>
  <c r="E447" i="1"/>
  <c r="D446" i="1"/>
  <c r="M445" i="1"/>
  <c r="J445" i="1"/>
  <c r="I445" i="1"/>
  <c r="G445" i="1"/>
  <c r="F445" i="1"/>
  <c r="E445" i="1"/>
  <c r="D444" i="1"/>
  <c r="M443" i="1"/>
  <c r="J443" i="1"/>
  <c r="I443" i="1"/>
  <c r="G443" i="1"/>
  <c r="F443" i="1"/>
  <c r="E443" i="1"/>
  <c r="D442" i="1"/>
  <c r="D441" i="1"/>
  <c r="D440" i="1"/>
  <c r="D439" i="1"/>
  <c r="D438" i="1"/>
  <c r="D437" i="1"/>
  <c r="D436" i="1"/>
  <c r="D435" i="1"/>
  <c r="D434" i="1"/>
  <c r="M433" i="1"/>
  <c r="J433" i="1"/>
  <c r="I433" i="1"/>
  <c r="G433" i="1"/>
  <c r="F433" i="1"/>
  <c r="E433" i="1"/>
  <c r="D432" i="1"/>
  <c r="D431" i="1"/>
  <c r="D430" i="1"/>
  <c r="D429" i="1"/>
  <c r="M428" i="1"/>
  <c r="J428" i="1"/>
  <c r="I428" i="1"/>
  <c r="G428" i="1"/>
  <c r="F428" i="1"/>
  <c r="E428" i="1"/>
  <c r="D425" i="1"/>
  <c r="M424" i="1"/>
  <c r="J424" i="1"/>
  <c r="I424" i="1"/>
  <c r="G424" i="1"/>
  <c r="F424" i="1"/>
  <c r="E424" i="1"/>
  <c r="D419" i="1"/>
  <c r="M418" i="1"/>
  <c r="J418" i="1"/>
  <c r="I418" i="1"/>
  <c r="G418" i="1"/>
  <c r="F418" i="1"/>
  <c r="E418" i="1"/>
  <c r="D417" i="1"/>
  <c r="D416" i="1"/>
  <c r="M415" i="1"/>
  <c r="J415" i="1"/>
  <c r="I415" i="1"/>
  <c r="G415" i="1"/>
  <c r="F415" i="1"/>
  <c r="E415" i="1"/>
  <c r="D414" i="1"/>
  <c r="M413" i="1"/>
  <c r="J413" i="1"/>
  <c r="I413" i="1"/>
  <c r="G413" i="1"/>
  <c r="F413" i="1"/>
  <c r="E413" i="1"/>
  <c r="D412" i="1"/>
  <c r="D411" i="1"/>
  <c r="D410" i="1"/>
  <c r="M409" i="1"/>
  <c r="J409" i="1"/>
  <c r="I409" i="1"/>
  <c r="G409" i="1"/>
  <c r="F409" i="1"/>
  <c r="E409" i="1"/>
  <c r="D408" i="1"/>
  <c r="D407" i="1"/>
  <c r="M406" i="1"/>
  <c r="J406" i="1"/>
  <c r="I406" i="1"/>
  <c r="G406" i="1"/>
  <c r="F406" i="1"/>
  <c r="E406" i="1"/>
  <c r="D404" i="1"/>
  <c r="D403" i="1"/>
  <c r="D402" i="1"/>
  <c r="D401" i="1"/>
  <c r="D400" i="1"/>
  <c r="D399" i="1"/>
  <c r="D398" i="1"/>
  <c r="D397" i="1"/>
  <c r="D396" i="1"/>
  <c r="M391" i="1"/>
  <c r="J391" i="1"/>
  <c r="I391" i="1"/>
  <c r="G391" i="1"/>
  <c r="F391" i="1"/>
  <c r="E391" i="1"/>
  <c r="D390" i="1"/>
  <c r="D389" i="1"/>
  <c r="D388" i="1"/>
  <c r="M387" i="1"/>
  <c r="J387" i="1"/>
  <c r="I387" i="1"/>
  <c r="G387" i="1"/>
  <c r="F387" i="1"/>
  <c r="E387" i="1"/>
  <c r="D385" i="1"/>
  <c r="D384" i="1"/>
  <c r="M383" i="1"/>
  <c r="J383" i="1"/>
  <c r="I383" i="1"/>
  <c r="G383" i="1"/>
  <c r="F383" i="1"/>
  <c r="E383" i="1"/>
  <c r="D382" i="1"/>
  <c r="D381" i="1"/>
  <c r="M380" i="1"/>
  <c r="J380" i="1"/>
  <c r="I380" i="1"/>
  <c r="G380" i="1"/>
  <c r="F380" i="1"/>
  <c r="E380" i="1"/>
  <c r="D379" i="1"/>
  <c r="D378" i="1"/>
  <c r="M377" i="1"/>
  <c r="J377" i="1"/>
  <c r="I377" i="1"/>
  <c r="G377" i="1"/>
  <c r="F377" i="1"/>
  <c r="E377" i="1"/>
  <c r="D376" i="1"/>
  <c r="D375" i="1"/>
  <c r="M374" i="1"/>
  <c r="J374" i="1"/>
  <c r="I374" i="1"/>
  <c r="G374" i="1"/>
  <c r="F374" i="1"/>
  <c r="E374" i="1"/>
  <c r="D373" i="1"/>
  <c r="D372" i="1"/>
  <c r="M371" i="1"/>
  <c r="J371" i="1"/>
  <c r="J366" i="1" s="1"/>
  <c r="I371" i="1"/>
  <c r="G371" i="1"/>
  <c r="G366" i="1" s="1"/>
  <c r="F371" i="1"/>
  <c r="E371" i="1"/>
  <c r="E366" i="1" s="1"/>
  <c r="D365" i="1"/>
  <c r="D364" i="1"/>
  <c r="M363" i="1"/>
  <c r="J363" i="1"/>
  <c r="I363" i="1"/>
  <c r="G363" i="1"/>
  <c r="F363" i="1"/>
  <c r="E363" i="1"/>
  <c r="D362" i="1"/>
  <c r="D361" i="1"/>
  <c r="M360" i="1"/>
  <c r="J360" i="1"/>
  <c r="I360" i="1"/>
  <c r="G360" i="1"/>
  <c r="F360" i="1"/>
  <c r="E360" i="1"/>
  <c r="D359" i="1"/>
  <c r="D358" i="1"/>
  <c r="M357" i="1"/>
  <c r="J357" i="1"/>
  <c r="I357" i="1"/>
  <c r="G357" i="1"/>
  <c r="F357" i="1"/>
  <c r="E357" i="1"/>
  <c r="D356" i="1"/>
  <c r="D355" i="1"/>
  <c r="M354" i="1"/>
  <c r="J354" i="1"/>
  <c r="I354" i="1"/>
  <c r="I353" i="1" s="1"/>
  <c r="G354" i="1"/>
  <c r="F354" i="1"/>
  <c r="E354" i="1"/>
  <c r="D352" i="1"/>
  <c r="D351" i="1"/>
  <c r="D350" i="1"/>
  <c r="M349" i="1"/>
  <c r="J349" i="1"/>
  <c r="I349" i="1"/>
  <c r="G349" i="1"/>
  <c r="F349" i="1"/>
  <c r="E349" i="1"/>
  <c r="D348" i="1"/>
  <c r="M347" i="1"/>
  <c r="J347" i="1"/>
  <c r="I347" i="1"/>
  <c r="G347" i="1"/>
  <c r="F347" i="1"/>
  <c r="E347" i="1"/>
  <c r="D346" i="1"/>
  <c r="D345" i="1"/>
  <c r="D340" i="1"/>
  <c r="D339" i="1"/>
  <c r="D338" i="1"/>
  <c r="D337" i="1"/>
  <c r="D335" i="1"/>
  <c r="D334" i="1"/>
  <c r="D333" i="1"/>
  <c r="D332" i="1"/>
  <c r="D331" i="1"/>
  <c r="D330" i="1"/>
  <c r="D329" i="1"/>
  <c r="D328" i="1"/>
  <c r="D327" i="1"/>
  <c r="M326" i="1"/>
  <c r="J326" i="1"/>
  <c r="I326" i="1"/>
  <c r="G326" i="1"/>
  <c r="F326" i="1"/>
  <c r="E326" i="1"/>
  <c r="D324" i="1"/>
  <c r="M323" i="1"/>
  <c r="J323" i="1"/>
  <c r="I323" i="1"/>
  <c r="G323" i="1"/>
  <c r="F323" i="1"/>
  <c r="E323" i="1"/>
  <c r="D322" i="1"/>
  <c r="D321" i="1"/>
  <c r="D320" i="1"/>
  <c r="M319" i="1"/>
  <c r="J319" i="1"/>
  <c r="I319" i="1"/>
  <c r="G319" i="1"/>
  <c r="F319" i="1"/>
  <c r="E319" i="1"/>
  <c r="D318" i="1"/>
  <c r="M317" i="1"/>
  <c r="J317" i="1"/>
  <c r="I317" i="1"/>
  <c r="G317" i="1"/>
  <c r="F317" i="1"/>
  <c r="E317" i="1"/>
  <c r="D316" i="1"/>
  <c r="M315" i="1"/>
  <c r="J315" i="1"/>
  <c r="I315" i="1"/>
  <c r="G315" i="1"/>
  <c r="F315" i="1"/>
  <c r="E315" i="1"/>
  <c r="D310" i="1"/>
  <c r="D309" i="1"/>
  <c r="D308" i="1"/>
  <c r="M307" i="1"/>
  <c r="J307" i="1"/>
  <c r="I307" i="1"/>
  <c r="G307" i="1"/>
  <c r="F307" i="1"/>
  <c r="E307" i="1"/>
  <c r="D305" i="1"/>
  <c r="D304" i="1"/>
  <c r="D303" i="1"/>
  <c r="D302" i="1"/>
  <c r="D301" i="1"/>
  <c r="D300" i="1"/>
  <c r="D299" i="1"/>
  <c r="D298" i="1"/>
  <c r="D297" i="1"/>
  <c r="M296" i="1"/>
  <c r="J296" i="1"/>
  <c r="I296" i="1"/>
  <c r="G296" i="1"/>
  <c r="F296" i="1"/>
  <c r="E296" i="1"/>
  <c r="D295" i="1"/>
  <c r="D294" i="1"/>
  <c r="M293" i="1"/>
  <c r="J293" i="1"/>
  <c r="I293" i="1"/>
  <c r="G293" i="1"/>
  <c r="F293" i="1"/>
  <c r="E293" i="1"/>
  <c r="D292" i="1"/>
  <c r="D291" i="1"/>
  <c r="D290" i="1"/>
  <c r="D289" i="1"/>
  <c r="D288" i="1"/>
  <c r="D287" i="1"/>
  <c r="D286" i="1"/>
  <c r="M285" i="1"/>
  <c r="J285" i="1"/>
  <c r="I285" i="1"/>
  <c r="G285" i="1"/>
  <c r="F285" i="1"/>
  <c r="E285" i="1"/>
  <c r="D284" i="1"/>
  <c r="D279" i="1"/>
  <c r="D278" i="1"/>
  <c r="D277" i="1"/>
  <c r="D276" i="1"/>
  <c r="D275" i="1"/>
  <c r="D274" i="1"/>
  <c r="D273" i="1"/>
  <c r="D271" i="1"/>
  <c r="D270" i="1"/>
  <c r="D269" i="1"/>
  <c r="D268" i="1"/>
  <c r="D267" i="1"/>
  <c r="M266" i="1"/>
  <c r="J266" i="1"/>
  <c r="I266" i="1"/>
  <c r="G266" i="1"/>
  <c r="F266" i="1"/>
  <c r="E266" i="1"/>
  <c r="D265" i="1"/>
  <c r="D264" i="1"/>
  <c r="D263" i="1"/>
  <c r="D262" i="1"/>
  <c r="D261" i="1"/>
  <c r="D260" i="1"/>
  <c r="D259" i="1"/>
  <c r="M258" i="1"/>
  <c r="J258" i="1"/>
  <c r="I258" i="1"/>
  <c r="G258" i="1"/>
  <c r="F258" i="1"/>
  <c r="E258" i="1"/>
  <c r="D256" i="1"/>
  <c r="M255" i="1"/>
  <c r="J255" i="1"/>
  <c r="I255" i="1"/>
  <c r="G255" i="1"/>
  <c r="F255" i="1"/>
  <c r="E255" i="1"/>
  <c r="D254" i="1"/>
  <c r="M253" i="1"/>
  <c r="J253" i="1"/>
  <c r="I253" i="1"/>
  <c r="G253" i="1"/>
  <c r="F253" i="1"/>
  <c r="E253" i="1"/>
  <c r="D252" i="1"/>
  <c r="M251" i="1"/>
  <c r="J251" i="1"/>
  <c r="I251" i="1"/>
  <c r="G251" i="1"/>
  <c r="F251" i="1"/>
  <c r="E251" i="1"/>
  <c r="D250" i="1"/>
  <c r="M249" i="1"/>
  <c r="J249" i="1"/>
  <c r="I249" i="1"/>
  <c r="G249" i="1"/>
  <c r="F249" i="1"/>
  <c r="E249" i="1"/>
  <c r="D248" i="1"/>
  <c r="D243" i="1"/>
  <c r="D242" i="1"/>
  <c r="D241" i="1"/>
  <c r="D239" i="1"/>
  <c r="M238" i="1"/>
  <c r="J238" i="1"/>
  <c r="G238" i="1"/>
  <c r="F238" i="1"/>
  <c r="E238" i="1"/>
  <c r="D237" i="1"/>
  <c r="D236" i="1"/>
  <c r="D235" i="1"/>
  <c r="M234" i="1"/>
  <c r="I234" i="1"/>
  <c r="G234" i="1"/>
  <c r="F234" i="1"/>
  <c r="E234" i="1"/>
  <c r="D233" i="1"/>
  <c r="M232" i="1"/>
  <c r="J232" i="1"/>
  <c r="I232" i="1"/>
  <c r="G232" i="1"/>
  <c r="F232" i="1"/>
  <c r="E232" i="1"/>
  <c r="D219" i="1"/>
  <c r="D218" i="1"/>
  <c r="D217" i="1"/>
  <c r="D212" i="1"/>
  <c r="D211" i="1"/>
  <c r="D210" i="1"/>
  <c r="D209" i="1"/>
  <c r="D208" i="1"/>
  <c r="D206" i="1"/>
  <c r="D205" i="1"/>
  <c r="D204" i="1"/>
  <c r="D203" i="1"/>
  <c r="D202" i="1"/>
  <c r="D201" i="1"/>
  <c r="D200" i="1"/>
  <c r="D199" i="1"/>
  <c r="D198" i="1"/>
  <c r="M197" i="1"/>
  <c r="J197" i="1"/>
  <c r="I197" i="1"/>
  <c r="G197" i="1"/>
  <c r="F197" i="1"/>
  <c r="E197" i="1"/>
  <c r="D195" i="1"/>
  <c r="D190" i="1"/>
  <c r="D189" i="1"/>
  <c r="D188" i="1"/>
  <c r="D187" i="1"/>
  <c r="D186" i="1"/>
  <c r="D185" i="1"/>
  <c r="D183" i="1"/>
  <c r="D182" i="1"/>
  <c r="D181" i="1"/>
  <c r="D180" i="1"/>
  <c r="D179" i="1"/>
  <c r="D178" i="1"/>
  <c r="D177" i="1"/>
  <c r="D176" i="1"/>
  <c r="D175" i="1"/>
  <c r="M174" i="1"/>
  <c r="J174" i="1"/>
  <c r="I174" i="1"/>
  <c r="G174" i="1"/>
  <c r="F174" i="1"/>
  <c r="E174" i="1"/>
  <c r="D171" i="1"/>
  <c r="M170" i="1"/>
  <c r="J170" i="1"/>
  <c r="I170" i="1"/>
  <c r="G170" i="1"/>
  <c r="F170" i="1"/>
  <c r="E170" i="1"/>
  <c r="D169" i="1"/>
  <c r="M164" i="1"/>
  <c r="J164" i="1"/>
  <c r="I164" i="1"/>
  <c r="G164" i="1"/>
  <c r="F164" i="1"/>
  <c r="E164" i="1"/>
  <c r="D163" i="1"/>
  <c r="M162" i="1"/>
  <c r="J162" i="1"/>
  <c r="I162" i="1"/>
  <c r="G162" i="1"/>
  <c r="F162" i="1"/>
  <c r="E162" i="1"/>
  <c r="D160" i="1"/>
  <c r="M159" i="1"/>
  <c r="M158" i="1" s="1"/>
  <c r="J159" i="1"/>
  <c r="J158" i="1" s="1"/>
  <c r="I159" i="1"/>
  <c r="G159" i="1"/>
  <c r="G158" i="1" s="1"/>
  <c r="F159" i="1"/>
  <c r="F158" i="1" s="1"/>
  <c r="E159" i="1"/>
  <c r="I158" i="1"/>
  <c r="D157" i="1"/>
  <c r="M156" i="1"/>
  <c r="J156" i="1"/>
  <c r="I156" i="1"/>
  <c r="G156" i="1"/>
  <c r="F156" i="1"/>
  <c r="E156" i="1"/>
  <c r="D155" i="1"/>
  <c r="M154" i="1"/>
  <c r="J154" i="1"/>
  <c r="I154" i="1"/>
  <c r="G154" i="1"/>
  <c r="F154" i="1"/>
  <c r="E154" i="1"/>
  <c r="D153" i="1"/>
  <c r="M152" i="1"/>
  <c r="J152" i="1"/>
  <c r="I152" i="1"/>
  <c r="G152" i="1"/>
  <c r="F152" i="1"/>
  <c r="E152" i="1"/>
  <c r="D150" i="1"/>
  <c r="M149" i="1"/>
  <c r="J149" i="1"/>
  <c r="I149" i="1"/>
  <c r="G149" i="1"/>
  <c r="F149" i="1"/>
  <c r="E149" i="1"/>
  <c r="D148" i="1"/>
  <c r="M147" i="1"/>
  <c r="J147" i="1"/>
  <c r="I147" i="1"/>
  <c r="G147" i="1"/>
  <c r="F147" i="1"/>
  <c r="E147" i="1"/>
  <c r="D146" i="1"/>
  <c r="M145" i="1"/>
  <c r="J145" i="1"/>
  <c r="I145" i="1"/>
  <c r="G145" i="1"/>
  <c r="F145" i="1"/>
  <c r="E145" i="1"/>
  <c r="D142" i="1"/>
  <c r="M137" i="1"/>
  <c r="M136" i="1" s="1"/>
  <c r="J137" i="1"/>
  <c r="J136" i="1" s="1"/>
  <c r="G137" i="1"/>
  <c r="G136" i="1" s="1"/>
  <c r="E137" i="1"/>
  <c r="E136" i="1" s="1"/>
  <c r="D135" i="1"/>
  <c r="D134" i="1"/>
  <c r="M133" i="1"/>
  <c r="M132" i="1" s="1"/>
  <c r="J133" i="1"/>
  <c r="J132" i="1" s="1"/>
  <c r="I133" i="1"/>
  <c r="G133" i="1"/>
  <c r="G132" i="1" s="1"/>
  <c r="F133" i="1"/>
  <c r="F132" i="1" s="1"/>
  <c r="E133" i="1"/>
  <c r="E132" i="1" s="1"/>
  <c r="D131" i="1"/>
  <c r="M130" i="1"/>
  <c r="J130" i="1"/>
  <c r="I130" i="1"/>
  <c r="G130" i="1"/>
  <c r="F130" i="1"/>
  <c r="E130" i="1"/>
  <c r="D129" i="1"/>
  <c r="M128" i="1"/>
  <c r="J128" i="1"/>
  <c r="I128" i="1"/>
  <c r="G128" i="1"/>
  <c r="F128" i="1"/>
  <c r="E128" i="1"/>
  <c r="D126" i="1"/>
  <c r="M125" i="1"/>
  <c r="J125" i="1"/>
  <c r="I125" i="1"/>
  <c r="G125" i="1"/>
  <c r="F125" i="1"/>
  <c r="E125" i="1"/>
  <c r="D124" i="1"/>
  <c r="D123" i="1"/>
  <c r="M122" i="1"/>
  <c r="J122" i="1"/>
  <c r="I122" i="1"/>
  <c r="G122" i="1"/>
  <c r="F122" i="1"/>
  <c r="E122" i="1"/>
  <c r="D121" i="1"/>
  <c r="D120" i="1"/>
  <c r="D119" i="1"/>
  <c r="D118" i="1"/>
  <c r="D117" i="1"/>
  <c r="D116" i="1"/>
  <c r="M111" i="1"/>
  <c r="J111" i="1"/>
  <c r="I111" i="1"/>
  <c r="G111" i="1"/>
  <c r="F111" i="1"/>
  <c r="E111" i="1"/>
  <c r="D110" i="1"/>
  <c r="D109" i="1"/>
  <c r="D108" i="1"/>
  <c r="D107" i="1"/>
  <c r="M106" i="1"/>
  <c r="J106" i="1"/>
  <c r="I106" i="1"/>
  <c r="G106" i="1"/>
  <c r="F106" i="1"/>
  <c r="E106" i="1"/>
  <c r="D105" i="1"/>
  <c r="D104" i="1"/>
  <c r="D103" i="1"/>
  <c r="D102" i="1"/>
  <c r="D101" i="1"/>
  <c r="D100" i="1"/>
  <c r="M99" i="1"/>
  <c r="J99" i="1"/>
  <c r="I99" i="1"/>
  <c r="G99" i="1"/>
  <c r="F99" i="1"/>
  <c r="E99" i="1"/>
  <c r="D97" i="1"/>
  <c r="D96" i="1"/>
  <c r="M95" i="1"/>
  <c r="J95" i="1"/>
  <c r="I95" i="1"/>
  <c r="G95" i="1"/>
  <c r="F95" i="1"/>
  <c r="E95" i="1"/>
  <c r="D94" i="1"/>
  <c r="D93" i="1"/>
  <c r="D92" i="1"/>
  <c r="D91" i="1"/>
  <c r="M90" i="1"/>
  <c r="J90" i="1"/>
  <c r="I90" i="1"/>
  <c r="G90" i="1"/>
  <c r="F90" i="1"/>
  <c r="E90" i="1"/>
  <c r="D89" i="1"/>
  <c r="D88" i="1"/>
  <c r="M87" i="1"/>
  <c r="J87" i="1"/>
  <c r="J86" i="1" s="1"/>
  <c r="I87" i="1"/>
  <c r="G87" i="1"/>
  <c r="F87" i="1"/>
  <c r="E87" i="1"/>
  <c r="D81" i="1"/>
  <c r="D80" i="1"/>
  <c r="D79" i="1"/>
  <c r="M78" i="1"/>
  <c r="J78" i="1"/>
  <c r="I78" i="1"/>
  <c r="G78" i="1"/>
  <c r="F78" i="1"/>
  <c r="E78" i="1"/>
  <c r="D77" i="1"/>
  <c r="D76" i="1"/>
  <c r="D75" i="1"/>
  <c r="D74" i="1"/>
  <c r="M73" i="1"/>
  <c r="J73" i="1"/>
  <c r="I73" i="1"/>
  <c r="G73" i="1"/>
  <c r="F73" i="1"/>
  <c r="E73" i="1"/>
  <c r="D71" i="1"/>
  <c r="D70" i="1"/>
  <c r="D69" i="1"/>
  <c r="D68" i="1"/>
  <c r="D67" i="1"/>
  <c r="D66" i="1"/>
  <c r="M65" i="1"/>
  <c r="J65" i="1"/>
  <c r="I65" i="1"/>
  <c r="G65" i="1"/>
  <c r="F65" i="1"/>
  <c r="E65" i="1"/>
  <c r="D64" i="1"/>
  <c r="D63" i="1"/>
  <c r="D62" i="1"/>
  <c r="D61" i="1"/>
  <c r="D60" i="1"/>
  <c r="D59" i="1"/>
  <c r="M54" i="1"/>
  <c r="J54" i="1"/>
  <c r="I54" i="1"/>
  <c r="G54" i="1"/>
  <c r="F54" i="1"/>
  <c r="E54" i="1"/>
  <c r="D53" i="1"/>
  <c r="D52" i="1"/>
  <c r="M51" i="1"/>
  <c r="J51" i="1"/>
  <c r="I51" i="1"/>
  <c r="G51" i="1"/>
  <c r="F51" i="1"/>
  <c r="E51" i="1"/>
  <c r="D50" i="1"/>
  <c r="D49" i="1"/>
  <c r="D48" i="1"/>
  <c r="D47" i="1"/>
  <c r="D46" i="1"/>
  <c r="D45" i="1"/>
  <c r="M44" i="1"/>
  <c r="J44" i="1"/>
  <c r="I44" i="1"/>
  <c r="G44" i="1"/>
  <c r="F44" i="1"/>
  <c r="E44" i="1"/>
  <c r="D43" i="1"/>
  <c r="D42" i="1"/>
  <c r="D41" i="1"/>
  <c r="D40" i="1"/>
  <c r="D39" i="1"/>
  <c r="M38" i="1"/>
  <c r="J38" i="1"/>
  <c r="I38" i="1"/>
  <c r="G38" i="1"/>
  <c r="F38" i="1"/>
  <c r="E38" i="1"/>
  <c r="D37" i="1"/>
  <c r="D36" i="1"/>
  <c r="D35" i="1"/>
  <c r="D34" i="1"/>
  <c r="D33" i="1"/>
  <c r="D32" i="1"/>
  <c r="M31" i="1"/>
  <c r="J31" i="1"/>
  <c r="I31" i="1"/>
  <c r="G31" i="1"/>
  <c r="F31" i="1"/>
  <c r="E31" i="1"/>
  <c r="D30" i="1"/>
  <c r="M29" i="1"/>
  <c r="J29" i="1"/>
  <c r="I29" i="1"/>
  <c r="G29" i="1"/>
  <c r="F29" i="1"/>
  <c r="E29" i="1"/>
  <c r="D28" i="1"/>
  <c r="D27" i="1"/>
  <c r="D22" i="1"/>
  <c r="L386" i="1" l="1"/>
  <c r="K405" i="1"/>
  <c r="J306" i="1"/>
  <c r="K196" i="1"/>
  <c r="L449" i="1"/>
  <c r="L161" i="1"/>
  <c r="G144" i="1"/>
  <c r="J161" i="1"/>
  <c r="H144" i="1"/>
  <c r="K151" i="1"/>
  <c r="K325" i="1"/>
  <c r="K465" i="1"/>
  <c r="J72" i="1"/>
  <c r="H98" i="1"/>
  <c r="L151" i="1"/>
  <c r="H151" i="1"/>
  <c r="H143" i="1" s="1"/>
  <c r="E72" i="1"/>
  <c r="M86" i="1"/>
  <c r="I449" i="1"/>
  <c r="H325" i="1"/>
  <c r="L325" i="1"/>
  <c r="K144" i="1"/>
  <c r="K143" i="1" s="1"/>
  <c r="L306" i="1"/>
  <c r="K427" i="1"/>
  <c r="K426" i="1" s="1"/>
  <c r="L427" i="1"/>
  <c r="H427" i="1"/>
  <c r="H477" i="1"/>
  <c r="H476" i="1" s="1"/>
  <c r="H546" i="1" s="1"/>
  <c r="L477" i="1"/>
  <c r="L476" i="1" s="1"/>
  <c r="L546" i="1" s="1"/>
  <c r="L20" i="1"/>
  <c r="K72" i="1"/>
  <c r="L144" i="1"/>
  <c r="L173" i="1"/>
  <c r="L172" i="1" s="1"/>
  <c r="L545" i="1" s="1"/>
  <c r="H231" i="1"/>
  <c r="K257" i="1"/>
  <c r="L257" i="1"/>
  <c r="H386" i="1"/>
  <c r="L506" i="1"/>
  <c r="K173" i="1"/>
  <c r="K366" i="1"/>
  <c r="L366" i="1"/>
  <c r="L405" i="1"/>
  <c r="H405" i="1"/>
  <c r="I173" i="1"/>
  <c r="F151" i="1"/>
  <c r="H173" i="1"/>
  <c r="H306" i="1"/>
  <c r="K306" i="1"/>
  <c r="K98" i="1"/>
  <c r="D154" i="1"/>
  <c r="F161" i="1"/>
  <c r="M161" i="1"/>
  <c r="E386" i="1"/>
  <c r="J386" i="1"/>
  <c r="G465" i="1"/>
  <c r="J477" i="1"/>
  <c r="L231" i="1"/>
  <c r="L230" i="1" s="1"/>
  <c r="H449" i="1"/>
  <c r="K20" i="1"/>
  <c r="H196" i="1"/>
  <c r="K231" i="1"/>
  <c r="L465" i="1"/>
  <c r="L426" i="1" s="1"/>
  <c r="G72" i="1"/>
  <c r="G86" i="1"/>
  <c r="M151" i="1"/>
  <c r="I161" i="1"/>
  <c r="M173" i="1"/>
  <c r="G386" i="1"/>
  <c r="E465" i="1"/>
  <c r="J465" i="1"/>
  <c r="L98" i="1"/>
  <c r="H257" i="1"/>
  <c r="H465" i="1"/>
  <c r="K477" i="1"/>
  <c r="K476" i="1" s="1"/>
  <c r="K546" i="1" s="1"/>
  <c r="D424" i="1"/>
  <c r="L143" i="1"/>
  <c r="L72" i="1"/>
  <c r="H20" i="1"/>
  <c r="F173" i="1"/>
  <c r="I506" i="1"/>
  <c r="E196" i="1"/>
  <c r="G196" i="1"/>
  <c r="J196" i="1"/>
  <c r="E127" i="1"/>
  <c r="J127" i="1"/>
  <c r="D413" i="1"/>
  <c r="D445" i="1"/>
  <c r="F449" i="1"/>
  <c r="M449" i="1"/>
  <c r="F477" i="1"/>
  <c r="I477" i="1"/>
  <c r="M477" i="1"/>
  <c r="E477" i="1"/>
  <c r="D521" i="1"/>
  <c r="F86" i="1"/>
  <c r="I86" i="1"/>
  <c r="E405" i="1"/>
  <c r="G405" i="1"/>
  <c r="G20" i="1"/>
  <c r="D87" i="1"/>
  <c r="D95" i="1"/>
  <c r="F127" i="1"/>
  <c r="I127" i="1"/>
  <c r="M127" i="1"/>
  <c r="E161" i="1"/>
  <c r="G161" i="1"/>
  <c r="G173" i="1"/>
  <c r="J173" i="1"/>
  <c r="F196" i="1"/>
  <c r="I196" i="1"/>
  <c r="M196" i="1"/>
  <c r="E306" i="1"/>
  <c r="G306" i="1"/>
  <c r="D317" i="1"/>
  <c r="I325" i="1"/>
  <c r="F386" i="1"/>
  <c r="I386" i="1"/>
  <c r="M386" i="1"/>
  <c r="I427" i="1"/>
  <c r="D443" i="1"/>
  <c r="G449" i="1"/>
  <c r="J449" i="1"/>
  <c r="F465" i="1"/>
  <c r="I465" i="1"/>
  <c r="M465" i="1"/>
  <c r="G477" i="1"/>
  <c r="F506" i="1"/>
  <c r="F476" i="1" s="1"/>
  <c r="F546" i="1" s="1"/>
  <c r="G257" i="1"/>
  <c r="D315" i="1"/>
  <c r="D450" i="1"/>
  <c r="D463" i="1"/>
  <c r="D474" i="1"/>
  <c r="E231" i="1"/>
  <c r="F20" i="1"/>
  <c r="I20" i="1"/>
  <c r="M20" i="1"/>
  <c r="E20" i="1"/>
  <c r="J20" i="1"/>
  <c r="D44" i="1"/>
  <c r="D54" i="1"/>
  <c r="F72" i="1"/>
  <c r="I72" i="1"/>
  <c r="M72" i="1"/>
  <c r="D78" i="1"/>
  <c r="D174" i="1"/>
  <c r="D197" i="1"/>
  <c r="D326" i="1"/>
  <c r="G325" i="1"/>
  <c r="J325" i="1"/>
  <c r="F325" i="1"/>
  <c r="F353" i="1"/>
  <c r="M353" i="1"/>
  <c r="E449" i="1"/>
  <c r="M506" i="1"/>
  <c r="G506" i="1"/>
  <c r="D29" i="1"/>
  <c r="D31" i="1"/>
  <c r="D51" i="1"/>
  <c r="D65" i="1"/>
  <c r="D73" i="1"/>
  <c r="F98" i="1"/>
  <c r="I98" i="1"/>
  <c r="E98" i="1"/>
  <c r="G98" i="1"/>
  <c r="D122" i="1"/>
  <c r="D130" i="1"/>
  <c r="D149" i="1"/>
  <c r="J144" i="1"/>
  <c r="D152" i="1"/>
  <c r="G151" i="1"/>
  <c r="J151" i="1"/>
  <c r="I151" i="1"/>
  <c r="D255" i="1"/>
  <c r="D354" i="1"/>
  <c r="G353" i="1"/>
  <c r="J353" i="1"/>
  <c r="F366" i="1"/>
  <c r="I366" i="1"/>
  <c r="M366" i="1"/>
  <c r="D391" i="1"/>
  <c r="D470" i="1"/>
  <c r="D500" i="1"/>
  <c r="D504" i="1"/>
  <c r="E506" i="1"/>
  <c r="D507" i="1"/>
  <c r="J506" i="1"/>
  <c r="D530" i="1"/>
  <c r="D38" i="1"/>
  <c r="E144" i="1"/>
  <c r="D145" i="1"/>
  <c r="F144" i="1"/>
  <c r="I144" i="1"/>
  <c r="I143" i="1" s="1"/>
  <c r="M144" i="1"/>
  <c r="D159" i="1"/>
  <c r="F306" i="1"/>
  <c r="I306" i="1"/>
  <c r="D336" i="1"/>
  <c r="D447" i="1"/>
  <c r="D473" i="1"/>
  <c r="G143" i="1"/>
  <c r="D184" i="1"/>
  <c r="D238" i="1"/>
  <c r="J231" i="1"/>
  <c r="D374" i="1"/>
  <c r="D21" i="1"/>
  <c r="E86" i="1"/>
  <c r="D90" i="1"/>
  <c r="E151" i="1"/>
  <c r="E158" i="1"/>
  <c r="D158" i="1" s="1"/>
  <c r="D164" i="1"/>
  <c r="D170" i="1"/>
  <c r="E173" i="1"/>
  <c r="D207" i="1"/>
  <c r="D253" i="1"/>
  <c r="D319" i="1"/>
  <c r="D323" i="1"/>
  <c r="E325" i="1"/>
  <c r="E353" i="1"/>
  <c r="D357" i="1"/>
  <c r="D363" i="1"/>
  <c r="D371" i="1"/>
  <c r="D377" i="1"/>
  <c r="D383" i="1"/>
  <c r="D387" i="1"/>
  <c r="D452" i="1"/>
  <c r="D460" i="1"/>
  <c r="E462" i="1"/>
  <c r="D462" i="1" s="1"/>
  <c r="D466" i="1"/>
  <c r="D468" i="1"/>
  <c r="D478" i="1"/>
  <c r="D492" i="1"/>
  <c r="D232" i="1"/>
  <c r="D137" i="1"/>
  <c r="D111" i="1"/>
  <c r="D133" i="1"/>
  <c r="D156" i="1"/>
  <c r="D162" i="1"/>
  <c r="G231" i="1"/>
  <c r="D347" i="1"/>
  <c r="D406" i="1"/>
  <c r="F405" i="1"/>
  <c r="I405" i="1"/>
  <c r="D415" i="1"/>
  <c r="D502" i="1"/>
  <c r="J98" i="1"/>
  <c r="D307" i="1"/>
  <c r="D349" i="1"/>
  <c r="D360" i="1"/>
  <c r="D380" i="1"/>
  <c r="J405" i="1"/>
  <c r="G427" i="1"/>
  <c r="M325" i="1"/>
  <c r="M405" i="1"/>
  <c r="D418" i="1"/>
  <c r="M306" i="1"/>
  <c r="M427" i="1"/>
  <c r="D136" i="1"/>
  <c r="F427" i="1"/>
  <c r="D293" i="1"/>
  <c r="D99" i="1"/>
  <c r="J427" i="1"/>
  <c r="D266" i="1"/>
  <c r="D128" i="1"/>
  <c r="I132" i="1"/>
  <c r="D132" i="1" s="1"/>
  <c r="D433" i="1"/>
  <c r="D428" i="1"/>
  <c r="D251" i="1"/>
  <c r="D249" i="1"/>
  <c r="M231" i="1"/>
  <c r="D106" i="1"/>
  <c r="D147" i="1"/>
  <c r="D409" i="1"/>
  <c r="D296" i="1"/>
  <c r="E257" i="1"/>
  <c r="M257" i="1"/>
  <c r="D285" i="1"/>
  <c r="I257" i="1"/>
  <c r="J257" i="1"/>
  <c r="F257" i="1"/>
  <c r="D258" i="1"/>
  <c r="I231" i="1"/>
  <c r="D234" i="1"/>
  <c r="F231" i="1"/>
  <c r="D272" i="1"/>
  <c r="E427" i="1"/>
  <c r="D240" i="1"/>
  <c r="G127" i="1"/>
  <c r="D125" i="1"/>
  <c r="M98" i="1"/>
  <c r="H230" i="1" l="1"/>
  <c r="M172" i="1"/>
  <c r="M545" i="1" s="1"/>
  <c r="I172" i="1"/>
  <c r="I545" i="1" s="1"/>
  <c r="K230" i="1"/>
  <c r="K229" i="1" s="1"/>
  <c r="K532" i="1" s="1"/>
  <c r="H172" i="1"/>
  <c r="H545" i="1" s="1"/>
  <c r="H547" i="1" s="1"/>
  <c r="K172" i="1"/>
  <c r="K545" i="1" s="1"/>
  <c r="K547" i="1" s="1"/>
  <c r="D386" i="1"/>
  <c r="M426" i="1"/>
  <c r="E476" i="1"/>
  <c r="E546" i="1" s="1"/>
  <c r="H19" i="1"/>
  <c r="H18" i="1" s="1"/>
  <c r="H541" i="1" s="1"/>
  <c r="L547" i="1"/>
  <c r="L229" i="1"/>
  <c r="L542" i="1" s="1"/>
  <c r="I476" i="1"/>
  <c r="I546" i="1" s="1"/>
  <c r="I548" i="1" s="1"/>
  <c r="J476" i="1"/>
  <c r="J546" i="1" s="1"/>
  <c r="M476" i="1"/>
  <c r="M546" i="1" s="1"/>
  <c r="M548" i="1" s="1"/>
  <c r="K19" i="1"/>
  <c r="K18" i="1" s="1"/>
  <c r="K541" i="1" s="1"/>
  <c r="F426" i="1"/>
  <c r="I426" i="1"/>
  <c r="M143" i="1"/>
  <c r="L19" i="1"/>
  <c r="L18" i="1" s="1"/>
  <c r="L220" i="1" s="1"/>
  <c r="H426" i="1"/>
  <c r="D86" i="1"/>
  <c r="F143" i="1"/>
  <c r="G172" i="1"/>
  <c r="G545" i="1" s="1"/>
  <c r="K548" i="1"/>
  <c r="J19" i="1"/>
  <c r="F172" i="1"/>
  <c r="F545" i="1" s="1"/>
  <c r="F547" i="1" s="1"/>
  <c r="L548" i="1"/>
  <c r="D161" i="1"/>
  <c r="G426" i="1"/>
  <c r="D465" i="1"/>
  <c r="J172" i="1"/>
  <c r="J545" i="1" s="1"/>
  <c r="L541" i="1"/>
  <c r="D72" i="1"/>
  <c r="D325" i="1"/>
  <c r="J230" i="1"/>
  <c r="E230" i="1"/>
  <c r="D477" i="1"/>
  <c r="J426" i="1"/>
  <c r="D449" i="1"/>
  <c r="M19" i="1"/>
  <c r="D20" i="1"/>
  <c r="D196" i="1"/>
  <c r="D306" i="1"/>
  <c r="D366" i="1"/>
  <c r="J143" i="1"/>
  <c r="F19" i="1"/>
  <c r="G230" i="1"/>
  <c r="E426" i="1"/>
  <c r="D506" i="1"/>
  <c r="D353" i="1"/>
  <c r="E19" i="1"/>
  <c r="G476" i="1"/>
  <c r="G546" i="1" s="1"/>
  <c r="G548" i="1" s="1"/>
  <c r="D405" i="1"/>
  <c r="D144" i="1"/>
  <c r="D173" i="1"/>
  <c r="E172" i="1"/>
  <c r="D151" i="1"/>
  <c r="E143" i="1"/>
  <c r="M230" i="1"/>
  <c r="M229" i="1" s="1"/>
  <c r="M542" i="1" s="1"/>
  <c r="D427" i="1"/>
  <c r="I19" i="1"/>
  <c r="I18" i="1" s="1"/>
  <c r="I220" i="1" s="1"/>
  <c r="I230" i="1"/>
  <c r="D98" i="1"/>
  <c r="D257" i="1"/>
  <c r="F230" i="1"/>
  <c r="D231" i="1"/>
  <c r="D127" i="1"/>
  <c r="G19" i="1"/>
  <c r="G18" i="1" s="1"/>
  <c r="H229" i="1" l="1"/>
  <c r="H542" i="1" s="1"/>
  <c r="K542" i="1"/>
  <c r="L532" i="1"/>
  <c r="L550" i="1" s="1"/>
  <c r="K220" i="1"/>
  <c r="K550" i="1" s="1"/>
  <c r="I547" i="1"/>
  <c r="H548" i="1"/>
  <c r="F229" i="1"/>
  <c r="F532" i="1" s="1"/>
  <c r="H220" i="1"/>
  <c r="F548" i="1"/>
  <c r="M547" i="1"/>
  <c r="D476" i="1"/>
  <c r="G229" i="1"/>
  <c r="G542" i="1" s="1"/>
  <c r="J18" i="1"/>
  <c r="J541" i="1" s="1"/>
  <c r="I229" i="1"/>
  <c r="I542" i="1" s="1"/>
  <c r="D143" i="1"/>
  <c r="F18" i="1"/>
  <c r="F541" i="1" s="1"/>
  <c r="M18" i="1"/>
  <c r="M220" i="1" s="1"/>
  <c r="D426" i="1"/>
  <c r="K549" i="1"/>
  <c r="J229" i="1"/>
  <c r="J542" i="1" s="1"/>
  <c r="E229" i="1"/>
  <c r="E542" i="1" s="1"/>
  <c r="G532" i="1"/>
  <c r="G547" i="1"/>
  <c r="J547" i="1"/>
  <c r="D546" i="1"/>
  <c r="J548" i="1"/>
  <c r="M532" i="1"/>
  <c r="E545" i="1"/>
  <c r="D172" i="1"/>
  <c r="E18" i="1"/>
  <c r="I541" i="1"/>
  <c r="D230" i="1"/>
  <c r="D19" i="1"/>
  <c r="H532" i="1" l="1"/>
  <c r="H550" i="1" s="1"/>
  <c r="F542" i="1"/>
  <c r="F543" i="1" s="1"/>
  <c r="M549" i="1"/>
  <c r="L549" i="1"/>
  <c r="F220" i="1"/>
  <c r="F550" i="1" s="1"/>
  <c r="D229" i="1"/>
  <c r="I544" i="1"/>
  <c r="I532" i="1"/>
  <c r="I550" i="1" s="1"/>
  <c r="J220" i="1"/>
  <c r="M541" i="1"/>
  <c r="M544" i="1" s="1"/>
  <c r="J544" i="1"/>
  <c r="E532" i="1"/>
  <c r="M550" i="1"/>
  <c r="J543" i="1"/>
  <c r="J532" i="1"/>
  <c r="E541" i="1"/>
  <c r="E220" i="1"/>
  <c r="E547" i="1"/>
  <c r="E548" i="1"/>
  <c r="D545" i="1"/>
  <c r="I543" i="1"/>
  <c r="D542" i="1"/>
  <c r="E544" i="1"/>
  <c r="E543" i="1"/>
  <c r="G541" i="1"/>
  <c r="G220" i="1"/>
  <c r="D18" i="1"/>
  <c r="H549" i="1" l="1"/>
  <c r="F544" i="1"/>
  <c r="I549" i="1"/>
  <c r="F549" i="1"/>
  <c r="M543" i="1"/>
  <c r="E550" i="1"/>
  <c r="D532" i="1"/>
  <c r="E549" i="1"/>
  <c r="J549" i="1"/>
  <c r="J550" i="1"/>
  <c r="D547" i="1"/>
  <c r="D548" i="1"/>
  <c r="G550" i="1"/>
  <c r="D220" i="1"/>
  <c r="G549" i="1"/>
  <c r="G543" i="1"/>
  <c r="D541" i="1"/>
  <c r="D543" i="1" l="1"/>
  <c r="D544" i="1"/>
  <c r="D549" i="1"/>
  <c r="D550" i="1"/>
</calcChain>
</file>

<file path=xl/sharedStrings.xml><?xml version="1.0" encoding="utf-8"?>
<sst xmlns="http://schemas.openxmlformats.org/spreadsheetml/2006/main" count="826" uniqueCount="476">
  <si>
    <t>I. УКУПНИ ПРИХОДИ И ПРИМАЊА</t>
  </si>
  <si>
    <t>(У хиљадама динара)</t>
  </si>
  <si>
    <t>Ознака ОП</t>
  </si>
  <si>
    <t>Број конта</t>
  </si>
  <si>
    <t>Опис</t>
  </si>
  <si>
    <t>Износ планираних прихода и примања</t>
  </si>
  <si>
    <t>Приходи и примања из буџета</t>
  </si>
  <si>
    <t>Из донација и помоћи</t>
  </si>
  <si>
    <t>Из осталих извора</t>
  </si>
  <si>
    <t>Аутономне покрајине</t>
  </si>
  <si>
    <t>ООСО</t>
  </si>
  <si>
    <t>ТЕКУЋИ ПРИХОДИ И ПРИМАЊА ОД ПРОДАЈЕ НЕФИНАНСИЈСКЕ ИМОВИНЕ (5002 + 5106)</t>
  </si>
  <si>
    <t>ТЕКУЋИ ПРИХОДИ (5003 + 5047 + 5057 + 5069 + 5094 + 5099 + 5103)</t>
  </si>
  <si>
    <t>ПОРЕЗИ (5004 + 5008 + 5010 + 5017 + 5023 + 5030 + 5033 + 5040)</t>
  </si>
  <si>
    <t>ПОРЕЗ НА ДОХОДАК, ДОБИТ И КАПИТАЛНЕ ДОБИТКЕ (од 5005 до 5007)</t>
  </si>
  <si>
    <t>Порези на доходак и капиталнe добиткe које плаћају физичка лица</t>
  </si>
  <si>
    <t>1</t>
  </si>
  <si>
    <t>2</t>
  </si>
  <si>
    <t>3</t>
  </si>
  <si>
    <t>Порези на добит и капиталне добитке које плаћају предузећа и друга правна лица</t>
  </si>
  <si>
    <t>Порези на доходак, добит и капиталне добитке који се не могу разврстати између физичких и правних лица</t>
  </si>
  <si>
    <t>ПОРЕЗ НА ФОНД ЗАРАДА (5009)</t>
  </si>
  <si>
    <t>Порез на фонд зарада</t>
  </si>
  <si>
    <t>ПОРЕЗ НА ИМОВИНУ (од 5011 до 5016)</t>
  </si>
  <si>
    <t>Периодични порези на непокретности</t>
  </si>
  <si>
    <t>Периодични порези на нето имовину</t>
  </si>
  <si>
    <t>Порези на заоставштину, наслеђе и поклон</t>
  </si>
  <si>
    <t>Порези на финансијске и капиталне трансакције</t>
  </si>
  <si>
    <t>Други једнократни порези на имовину</t>
  </si>
  <si>
    <t>Други периодични порези на имовину</t>
  </si>
  <si>
    <t>ПОРЕЗ НА ДОБРА И УСЛУГЕ (од 5018 до 5022)</t>
  </si>
  <si>
    <t>Општи порези на добра и услуге</t>
  </si>
  <si>
    <t>Добит фискалних монопола</t>
  </si>
  <si>
    <t>Порези на појединачне услуге</t>
  </si>
  <si>
    <t>Порези, таксе и накнаде на употребу добара, на дозволу да се добра употребљавају или делатности обављају</t>
  </si>
  <si>
    <t>Други порези на добра и услуге</t>
  </si>
  <si>
    <t>ПОРЕЗ НА МЕЂУНАРОДНУ ТРГОВИНУ И ТРАНСАКЦИЈЕ (од 5024 до 5029)</t>
  </si>
  <si>
    <t>Царине и друге увозне дажбине</t>
  </si>
  <si>
    <t>Порези на извоз</t>
  </si>
  <si>
    <t>Добит извозних или увозних монопола</t>
  </si>
  <si>
    <t>Добит по основу разлике између куповног и продајног девизног курса</t>
  </si>
  <si>
    <t>Порези на продају или куповину девиза</t>
  </si>
  <si>
    <t>Други порези на међународну трговину и трансакције</t>
  </si>
  <si>
    <t>ДРУГИ ПОРЕЗИ (5031 + 5032)</t>
  </si>
  <si>
    <t>Други порези које искључиво плаћају предузећа, односно предузетници</t>
  </si>
  <si>
    <t>Други порези које плаћају остала лица или који се не могу идентификовати</t>
  </si>
  <si>
    <t>АКЦИЗЕ (од 5034 до 5039)</t>
  </si>
  <si>
    <t>Акцизе на деривате нафте</t>
  </si>
  <si>
    <t>Акцизе на дуванске прерађевине</t>
  </si>
  <si>
    <t>Акцизе на алкохолна пића</t>
  </si>
  <si>
    <t>Акцизе на освежавајућа безалкохолна пића</t>
  </si>
  <si>
    <t>Акциза на кафу</t>
  </si>
  <si>
    <t>Друге акцизе</t>
  </si>
  <si>
    <t>ЈЕДНОКРАТНИ ПОРЕЗ НА ЕКСТРА ПРОФИТ И ЕКСТРА ИМОВИНУ СТЕЧЕНУ КОРИШЋЕЊЕМ ПОСЕБНИХ ПОГОДНОСТИ (од 5041 до 5046)</t>
  </si>
  <si>
    <t>Порез на доходак, добит и капиталну добит на терет физичких лица</t>
  </si>
  <si>
    <t>Порез на доходак, добит и капиталну добит на терет предузећа и осталих правних лица</t>
  </si>
  <si>
    <t>Порез на доходак, добит и капиталну добит нераспоредив између физичких и правних лица</t>
  </si>
  <si>
    <t>Остали једнократни порези на имовину</t>
  </si>
  <si>
    <t>Остали порези које плаћају искључиво предузећа и предузетници</t>
  </si>
  <si>
    <t>Остали порези које плаћају друга или неидентификована лица</t>
  </si>
  <si>
    <t>СОЦИЈАЛНИ ДОПРИНОСИ (5048 + 5053)</t>
  </si>
  <si>
    <t>ДОПРИНОСИ ЗА СОЦИЈАЛНО ОСИГУРАЊЕ (од 5049 до 5052)</t>
  </si>
  <si>
    <t>Доприноси за социјално осигурање на терет запослених</t>
  </si>
  <si>
    <t>Доприноси за социјално осигурање на терет послодавца</t>
  </si>
  <si>
    <t>Доприноси за социјално осигурање лица која обављају самосталну делатност и незапослених лица</t>
  </si>
  <si>
    <t>Доприноси за социјално осигурање који се не могу разврстати</t>
  </si>
  <si>
    <t>ОСТАЛИ СОЦИЈАЛНИ ДОПРИНОСИ (од 5054 до 5056)</t>
  </si>
  <si>
    <t>Социјални доприноси на терет осигураника</t>
  </si>
  <si>
    <t>Социјални доприноси на терет послодаваца</t>
  </si>
  <si>
    <t>Импутирани социјални доприноси</t>
  </si>
  <si>
    <t>ДОНАЦИЈЕ, ПОМОЋИ И ТРАНСФЕРИ (5058 + 5061 + 5066)</t>
  </si>
  <si>
    <t>ДОНАЦИЈЕ ОД ИНОСТРАНИХ ДРЖАВА (5059 + 5060)</t>
  </si>
  <si>
    <t>Текуће донације од иностраних држава</t>
  </si>
  <si>
    <t>Капиталне донације од иностраних држава</t>
  </si>
  <si>
    <t>ДОНАЦИЈЕ И ПОМОЋИ ОД МЕЂУНАРОДНИХ ОРГАНИЗАЦИЈА (од 5062 до 5065)</t>
  </si>
  <si>
    <t>Текуће донације од међународних организација</t>
  </si>
  <si>
    <t>Капиталне донације од међународних организација</t>
  </si>
  <si>
    <t>Текуће помоћи од ЕУ</t>
  </si>
  <si>
    <t>Капиталне помоћи од ЕУ</t>
  </si>
  <si>
    <t>ТРАНСФЕРИ ОД ДРУГИХ НИВОА ВЛАСТИ (5067 + 5068)</t>
  </si>
  <si>
    <t>Текући трансфери од других нивоа власти</t>
  </si>
  <si>
    <t>Капитални трансфери од других нивоа власти</t>
  </si>
  <si>
    <t>ДРУГИ ПРИХОДИ (5070 + 5077 + 5082 + 5089 + 5092)</t>
  </si>
  <si>
    <t>ПРИХОДИ ОД ИМОВИНЕ (од 5071 до 5076)</t>
  </si>
  <si>
    <t>Камате</t>
  </si>
  <si>
    <t>Дивиденде</t>
  </si>
  <si>
    <t>Повлачење прихода од квази корпорација</t>
  </si>
  <si>
    <t>Приход од имовине који припада имаоцима полиса осигурања</t>
  </si>
  <si>
    <t>Закуп непроизведене имовине</t>
  </si>
  <si>
    <t>Финансијске промене на финансијским лизинзима</t>
  </si>
  <si>
    <t>ПРИХОДИ ОД ПРОДАЈЕ ДОБАРА И УСЛУГА (од 5078 до 5081)</t>
  </si>
  <si>
    <t>Приходи од продаје добара и услуга или закупа од стране тржишних организација</t>
  </si>
  <si>
    <t>Таксе и накнаде</t>
  </si>
  <si>
    <t>Споредне продаје добара и услуга које врше државне нетржишне јединице</t>
  </si>
  <si>
    <t>Импутиране продаје добара и услуга</t>
  </si>
  <si>
    <t>НОВЧАНЕ КАЗНЕ И ОДУЗЕТА ИМОВИНСКА КОРИСТ (од 5083 до 5088)</t>
  </si>
  <si>
    <t>Приходи од новчаних казни за кривична дела</t>
  </si>
  <si>
    <t>Приходи од новчаних казни за привредне преступе</t>
  </si>
  <si>
    <t>Приходи од новчаних казни за прекршаје</t>
  </si>
  <si>
    <t>Приходи од пенала</t>
  </si>
  <si>
    <t>Приходи од одузете имовинске користи</t>
  </si>
  <si>
    <t>Остале новчане казне, пенали и приходи од одузете имовинске користи</t>
  </si>
  <si>
    <t>ДОБРОВОЉНИ ТРАНСФЕРИ ОД ФИЗИЧКИХ И ПРАВНИХ ЛИЦА (5090 + 5091)</t>
  </si>
  <si>
    <t>Текући добровољни трансфери од физичких и правних лица</t>
  </si>
  <si>
    <t>Капитални добровољни трансфери од физичких и правних лица</t>
  </si>
  <si>
    <t>МЕШОВИТИ И НЕОДРЕЂЕНИ ПРИХОДИ (5093)</t>
  </si>
  <si>
    <t>Мешовити и неодређени приходи</t>
  </si>
  <si>
    <t>МЕМОРАНДУМСКЕ СТАВКЕ ЗА РЕФУНДАЦИЈУ РАСХОДА (5095 + 5097)</t>
  </si>
  <si>
    <t>МЕМОРАНДУМСКЕ СТАВКЕ ЗА РЕФУНДАЦИЈУ РАСХОДА (5096)</t>
  </si>
  <si>
    <t>Меморандумске ставке за рефундацију расхода</t>
  </si>
  <si>
    <t>МЕМОРАНДУМСКЕ СТАВКЕ ЗА РЕФУНДАЦИЈУ РАСХОДА ИЗ ПРЕТХОДНЕ ГОДИНЕ (5098)</t>
  </si>
  <si>
    <t>Меморандумске ставке за рефундацију расхода из претходне године</t>
  </si>
  <si>
    <t>ТРАНСФЕРИ ИЗМЕЂУ БУЏЕТСКИХ КОРИСНИКА НА ИСТОМ НИВОУ (5100)</t>
  </si>
  <si>
    <t>ТРАНСФЕРИ ИЗМЕЂУ БУЏЕТСКИХ КОРИСНИКА НА ИСТОМ НИВОУ (5101 + 5102)</t>
  </si>
  <si>
    <t>Трансфери између буџетских корисника на истом нивоу</t>
  </si>
  <si>
    <t>Трансфери између организација обавезног социјалног осигурања</t>
  </si>
  <si>
    <t>ПРИХОДИ ИЗ БУЏЕТА (5104)</t>
  </si>
  <si>
    <t>ПРИХОДИ ИЗ БУЏЕТА (5105)</t>
  </si>
  <si>
    <t>Приходи из буџета</t>
  </si>
  <si>
    <t>ПРИМАЊА ОД ПРОДАЈЕ НЕФИНАНСИЈСКЕ ИМОВИНЕ (5107 + 5114 + 5121 + 5124)</t>
  </si>
  <si>
    <t>ПРИМАЊА ОД ПРОДАЈЕ ОСНОВНИХ СРЕДСТАВА (5108 + 5110 + 5112)</t>
  </si>
  <si>
    <t>ПРИМАЊА ОД ПРОДАЈЕ НЕПОКРЕТНОСТИ (5109)</t>
  </si>
  <si>
    <t>Примања од продаје непокретности</t>
  </si>
  <si>
    <t>ПРИМАЊА ОД ПРОДАЈЕ ПОКРЕТНЕ ИМОВИНЕ (5111)</t>
  </si>
  <si>
    <t>Примања од продаје покретне имовине</t>
  </si>
  <si>
    <t>ПРИМАЊА ОД ПРОДАЈЕ ОСТАЛИХ ОСНОВНИХ СРЕДСТАВА (5113)</t>
  </si>
  <si>
    <t>Примања од продаје осталих основних средстава</t>
  </si>
  <si>
    <t>ПРИМАЊА ОД ПРОДАЈЕ ЗАЛИХА (5115 + 5117 + 5119)</t>
  </si>
  <si>
    <t>ПРИМАЊА ОД ПРОДАЈЕ РОБНИХ РЕЗЕРВИ (5116)</t>
  </si>
  <si>
    <t>Примања од продаје робних резерви</t>
  </si>
  <si>
    <t>ПРИМАЊА ОД ПРОДАЈЕ ЗАЛИХА  ПРОИЗВОДЊЕ (5118)</t>
  </si>
  <si>
    <t>Примања од продаје залиха производње</t>
  </si>
  <si>
    <t>ПРИМАЊА ОД ПРОДАЈЕ РОБЕ ЗА ДАЉУ ПРОДАЈУ (5120)</t>
  </si>
  <si>
    <t>Примања од продаје робе за даљу продају</t>
  </si>
  <si>
    <t>ПРИМАЊА ОД ПРОДАЈЕ ДРАГОЦЕНОСТИ (5122)</t>
  </si>
  <si>
    <t>ПРИМАЊА ОД ПРОДАЈЕ ДРАГОЦЕНОСТИ (5123)</t>
  </si>
  <si>
    <t>Примања од продаје драгоцености</t>
  </si>
  <si>
    <t>ПРИМАЊА ОД ПРОДАЈЕ ПРИРОДНЕ ИМОВИНЕ (5125 + 5127 + 5129)</t>
  </si>
  <si>
    <t>ПРИМАЊА ОД ПРОДАЈЕ ЗЕМЉИШТА (5126)</t>
  </si>
  <si>
    <t>Примања од продаје земљишта</t>
  </si>
  <si>
    <t>ПРИМАЊА ОД ПРОДАЈЕ ПОДЗЕМНИХ БЛАГА (5128)</t>
  </si>
  <si>
    <t>Примања од продаје подземних блага</t>
  </si>
  <si>
    <t>ПРИМАЊА ОД ПРОДАЈЕ ШУМА И ВОДА (5130)</t>
  </si>
  <si>
    <t>Примања од продаје шума и вода</t>
  </si>
  <si>
    <t>ПРИМАЊА ОД ЗАДУЖИВАЊА И ПРОДАЈЕ ФИНАНСИЈСКЕ ИМОВИНЕ (5132 + 5151)</t>
  </si>
  <si>
    <t>ПРИМАЊА ОД ЗАДУЖИВАЊА (5133 + 5143)</t>
  </si>
  <si>
    <t>ПРИМАЊА ОД ДОМАЋИХ ЗАДУЖИВАЊА (од 5134 до 5142)</t>
  </si>
  <si>
    <t>Примања од емитовања домаћих хартија од вредности, изузев акција</t>
  </si>
  <si>
    <t>Примања од задуживања од осталих нивоа власти</t>
  </si>
  <si>
    <t>Примања од задуживања од јавних финансијских институција у земљи</t>
  </si>
  <si>
    <t>Примања од задуживања од пословних банака у земљи</t>
  </si>
  <si>
    <t>Примања од задуживања код осталих поверилаца у земљи</t>
  </si>
  <si>
    <t>Примања од задуживања од домаћинстава у земљи</t>
  </si>
  <si>
    <t>Примања од домаћих финансијских деривата</t>
  </si>
  <si>
    <t>Примања од домаћих меница</t>
  </si>
  <si>
    <t>Исправка унутрашњег дуга</t>
  </si>
  <si>
    <t>ПРИМАЊА ОД ИНОСТРАНОГ ЗАДУЖИВАЊА (од 5144 до 5150)</t>
  </si>
  <si>
    <t>Примања од емитовања хартија од вредности, изузев акција, на иностраном финансијском тржишту</t>
  </si>
  <si>
    <t>Примања од задуживања од иностраних држава</t>
  </si>
  <si>
    <t>Примања од задуживања од мултилатералних институција</t>
  </si>
  <si>
    <t>Примања од задуживања од иностраних пословних банака</t>
  </si>
  <si>
    <t>Примања од задуживања од осталих иностраних поверилаца</t>
  </si>
  <si>
    <t>Примања од иностраних финансијских деривата</t>
  </si>
  <si>
    <t>Исправка спољног дуга</t>
  </si>
  <si>
    <t>ПРИМАЊА ОД ПРОДАЈЕ ФИНАНСИЈСКЕ ИМОВИНЕ (5152 + 5162)</t>
  </si>
  <si>
    <t xml:space="preserve">ПРИМАЊА ОД ПРОДАЈЕ ДОМАЋЕ ФИНАНСИЈСКЕ ИМОВИНЕ (од 5153 до 5161) </t>
  </si>
  <si>
    <t>Примања од продаје домаћих хартија од вредности, изузев акција</t>
  </si>
  <si>
    <t>Примања од отплате кредита датих осталим нивоима власти</t>
  </si>
  <si>
    <t>Примања од отплате кредита датих домаћим јавним финансијским институцијама</t>
  </si>
  <si>
    <t>Примања од отплате кредита домаћим пословним банкама</t>
  </si>
  <si>
    <t>Примања од отплате кредита датих домаћим јавним нефинансијским институцијама</t>
  </si>
  <si>
    <t>Примања од отплате кредита датих физичким лицима и домаћинствима у земљи</t>
  </si>
  <si>
    <t>Примања од отплате кредита датих удружењима грађана у земљи</t>
  </si>
  <si>
    <t>Примања од отплате кредита датих нефинансијским приватним предузећима у земљи</t>
  </si>
  <si>
    <t>Примања од продаје домаћих акција и осталог капитала</t>
  </si>
  <si>
    <t>ПРИМАЊА ОД ПРОДАЈЕ СТРАНЕ ФИНАНСИЈСКЕ ИМОВИНЕ (од 5163 до 5170)</t>
  </si>
  <si>
    <t>Примања од продаје страних хартија од вредности, изузев акција</t>
  </si>
  <si>
    <t>Примања од отплате кредита датих страним владама</t>
  </si>
  <si>
    <t>Примања од отплате кредита датих међународним организацијама</t>
  </si>
  <si>
    <t>Примања од отплате кредита датих страним пословним банкама</t>
  </si>
  <si>
    <t>Примања од отплате кредита датих страним нефинансијским институцијама</t>
  </si>
  <si>
    <t>Примања од отплате кредита датих страним невладиним организацијама</t>
  </si>
  <si>
    <t>Примања од продаје страних акција и осталог капитала</t>
  </si>
  <si>
    <t>Примања од продаје стране валуте</t>
  </si>
  <si>
    <t>УКУПНИ ПРИХОДИ И ПРИМАЊА (5001 + 5131)</t>
  </si>
  <si>
    <t>II. УКУПНИ РАСХОДИ И ИЗДАЦИ</t>
  </si>
  <si>
    <t>Расходи и издаци на терет буџета</t>
  </si>
  <si>
    <t>ТЕКУЋИ РАСХОДИ И ИЗДАЦИ ЗА НЕФИНАНСИЈСКЕ ИМОВИНЕ (5173 + 5341)</t>
  </si>
  <si>
    <t>ТЕКУЋИ РАСХОДИ (5174 + 5196 + 5241 + 5256 + 5280 + 5293 + 5309 + 5324)</t>
  </si>
  <si>
    <t>РАСХОДИ ЗА ЗАПОСЛЕНЕ (5175 + 5177 + 5181 + 5183 + 5188 + 5190 + 5192 + 5194)</t>
  </si>
  <si>
    <t>ПЛАТЕ, ДОДАЦИ И НАКНАДЕ ЗАПОСЛЕНИХ (ЗАРАДЕ) (5176)</t>
  </si>
  <si>
    <t>Плате, додаци и накнаде запослених</t>
  </si>
  <si>
    <t>СОЦИЈАЛНИ ДОПРИНОСИ НА ТЕРЕТ ПОСЛОДАВЦА (од 5178 до 5180)</t>
  </si>
  <si>
    <t>Допринос за пензијско и инвалидско осигурање</t>
  </si>
  <si>
    <t>Допринос за здравствено осигурање</t>
  </si>
  <si>
    <t>Допринос за незапосленост</t>
  </si>
  <si>
    <t>НАКНАДЕ У НАТУРИ (5182)</t>
  </si>
  <si>
    <t>Накнаде у натури</t>
  </si>
  <si>
    <t>СОЦИЈАЛНА ДАВАЊА ЗАПОСЛЕНИМА (од 5184 до 5187)</t>
  </si>
  <si>
    <t>Исплата накнада за време одсуствовања с посла на терет фондова</t>
  </si>
  <si>
    <t>Расходи за образовање деце запослених</t>
  </si>
  <si>
    <t>Отпремнине и помоћи</t>
  </si>
  <si>
    <t>Помоћ у медицинском лечењу запосленог или чланова уже породице и друге помоћи запосленом</t>
  </si>
  <si>
    <t>НАКНАДА ТРОШКОВА ЗА ЗАПОСЛЕНЕ (5189)</t>
  </si>
  <si>
    <t>Накнаде трошкова за запослене</t>
  </si>
  <si>
    <t>НАГРАДЕ ЗАПОСЛЕНИМА И ОСТАЛИ ПОСЕБНИ РАСХОДИ (5191)</t>
  </si>
  <si>
    <t>Награде запосленима и остали посебни расходи</t>
  </si>
  <si>
    <t>ПОСЛАНИЧКИ ДОДАТАК (5193)</t>
  </si>
  <si>
    <t>Посланички додатак</t>
  </si>
  <si>
    <t>СУДИЈСКИ ДОДАТАК (5195)</t>
  </si>
  <si>
    <t>Судијски додатак</t>
  </si>
  <si>
    <t xml:space="preserve">КОРИШЋЕЊЕ УСЛУГА И РОБА (5197 + 5205 + 5211 + 5220 + 5228 + 5231) </t>
  </si>
  <si>
    <t>СТАЛНИ ТРОШКОВИ (од 5198 до 5204)</t>
  </si>
  <si>
    <t>Трошкови платног промета и банкарских услуга</t>
  </si>
  <si>
    <t>Енергетске услуге</t>
  </si>
  <si>
    <t>Комуналне услуге</t>
  </si>
  <si>
    <t>Услуге комуникација</t>
  </si>
  <si>
    <t>Трошкови осигурања</t>
  </si>
  <si>
    <t>Закуп имовине и опреме</t>
  </si>
  <si>
    <t>Остали трошкови</t>
  </si>
  <si>
    <t>ТРОШКОВИ ПУТОВАЊА (од 5206 до 5210)</t>
  </si>
  <si>
    <t>Трошкови службених путовања у земљи</t>
  </si>
  <si>
    <t>Трошкови службених путовања у иностранство</t>
  </si>
  <si>
    <t>Трошкови путовања у оквиру редовног рада</t>
  </si>
  <si>
    <t>Трошкови путовања ученика</t>
  </si>
  <si>
    <t>Остали трошкови транспорта</t>
  </si>
  <si>
    <t>УСЛУГЕ ПО УГОВОРУ (од 5212 до 5219)</t>
  </si>
  <si>
    <t>Административне услуге</t>
  </si>
  <si>
    <t>Компјутерске услуге</t>
  </si>
  <si>
    <t>Услуге образовања и усавршавања запослених</t>
  </si>
  <si>
    <t>Услуге информисања</t>
  </si>
  <si>
    <t>Стручне услуге</t>
  </si>
  <si>
    <t>Услуге за домаћинство и угоститељство</t>
  </si>
  <si>
    <t>Репрезентација</t>
  </si>
  <si>
    <t>Остале опште услуге</t>
  </si>
  <si>
    <t>СПЕЦИЈАЛИЗОВАНЕ УСЛУГЕ (од 5221 до 5227)</t>
  </si>
  <si>
    <t>Пољопривредне услуге</t>
  </si>
  <si>
    <t>Услуге образовања, културе и спорта</t>
  </si>
  <si>
    <t>Медицинске услуге</t>
  </si>
  <si>
    <t>Услуге одржавања аутопутева</t>
  </si>
  <si>
    <t>Услуге одржавања националних паркова и природних површина</t>
  </si>
  <si>
    <t>Услуге очувања животне средине, науке и геодетске услуге</t>
  </si>
  <si>
    <t>Остале специјализоване услуге</t>
  </si>
  <si>
    <t>ТЕКУЋЕ ПОПРАВКЕ И ОДРЖАВАЊЕ (5229 + 5230)</t>
  </si>
  <si>
    <t>Текуће поправке и одржавање зграда и објеката</t>
  </si>
  <si>
    <t>Текуће поправке и одржавање опреме</t>
  </si>
  <si>
    <t>МАТЕРИЈАЛ (од 5232 до 5240)</t>
  </si>
  <si>
    <t>Административни материјал</t>
  </si>
  <si>
    <t>Материјали за пољопривреду</t>
  </si>
  <si>
    <t>Материјали за образовање и усавршавање запослених</t>
  </si>
  <si>
    <t>Материјали за саобраћај</t>
  </si>
  <si>
    <t>Материјали за очување животне средине и науку</t>
  </si>
  <si>
    <t>Материјали за образовање, културу и спорт</t>
  </si>
  <si>
    <t>Медицински и лабораторијски материјали</t>
  </si>
  <si>
    <t>Материјали за одржавање хигијене и угоститељство</t>
  </si>
  <si>
    <t>Материјали за посебне намене</t>
  </si>
  <si>
    <t>АМОРТИЗАЦИЈА И УПОТРЕБА СРЕДСТАВА ЗА РАД (5242 + 5246 + 5248 + 5250 + 5254)</t>
  </si>
  <si>
    <t>АМОРТИЗАЦИЈА НЕКРЕТНИНА И ОПРЕМЕ (од 5243 до 5245)</t>
  </si>
  <si>
    <t>Амортизација зграда и грађевинскиx објеката</t>
  </si>
  <si>
    <t>Амортизација опреме</t>
  </si>
  <si>
    <t>Амортизација осталих некретнина и опреме</t>
  </si>
  <si>
    <t>АМОРТИЗАЦИЈА КУЛТИВИСАНЕ ИМОВИНЕ (5247)</t>
  </si>
  <si>
    <t>Амортизација култивисане опреме</t>
  </si>
  <si>
    <t>УПОТРЕБА ДРАГОЦЕНОСТИ (5249)</t>
  </si>
  <si>
    <t>Употреба драгоцености</t>
  </si>
  <si>
    <t>УПОТРЕБА ПРИРОДНЕ ИМОВИНЕ (од 5251 до 5253)</t>
  </si>
  <si>
    <t>Употреба земљишта</t>
  </si>
  <si>
    <t>Употреба подземног блага</t>
  </si>
  <si>
    <t>Употреба шума и вода</t>
  </si>
  <si>
    <t>АМОРТИЗАЦИЈА НЕМАТЕРИЈАЛНЕ ИМОВИНЕ (5255)</t>
  </si>
  <si>
    <t>Амортизација нематеријалне имовине</t>
  </si>
  <si>
    <t>ОТПЛАТА КАМАТА И ПРАТЕЋИ ТРОШКОВИ ЗАДУЖИВАЊА (5257 + 5267 + 5274 + 5276)</t>
  </si>
  <si>
    <t>ОТПЛАТЕ ДОМАЋИХ КАМАТА (од 5258 до 5266)</t>
  </si>
  <si>
    <t>Отплата камата на домаће хартије од вредности</t>
  </si>
  <si>
    <t>Отплата камата осталим нивоима власти</t>
  </si>
  <si>
    <t>Отплата камата домаћим јавним финансијским институцијама</t>
  </si>
  <si>
    <t>Отплата камата домаћим пословним банкама</t>
  </si>
  <si>
    <t>Отплата камата осталим домаћим кредиторима</t>
  </si>
  <si>
    <t>Отплата камата домаћинствима у земљи</t>
  </si>
  <si>
    <t>Отплата камата на домаће финансијске деривате</t>
  </si>
  <si>
    <t>Отплата камата на домаће менице</t>
  </si>
  <si>
    <t>ОТПЛАТА СТРАНИХ КАМАТА (од 5268 до 5273)</t>
  </si>
  <si>
    <t>Отплата камата на хартије од вредности емитоване на иностраном финансијском тржишту</t>
  </si>
  <si>
    <t>Отплата камата страним владама</t>
  </si>
  <si>
    <t>Отплата камата мултилатералним институцијама</t>
  </si>
  <si>
    <t>Отплата камата страним пословним банкама</t>
  </si>
  <si>
    <t>Отплата камата осталим страним кредиторима</t>
  </si>
  <si>
    <t>Отплата камата на стране финансијске деривате</t>
  </si>
  <si>
    <t>ОТПЛАТА КАМАТА ПО ГАРАНЦИЈАМА (5275)</t>
  </si>
  <si>
    <t>Отплата камата по гаранцијама</t>
  </si>
  <si>
    <t>ПРАТЕЋИ ТРОШКОВИ ЗАДУЖИВАЊА (од 5277 до 5279)</t>
  </si>
  <si>
    <t>Негативне курсне разлике</t>
  </si>
  <si>
    <t>Казне за кашњење</t>
  </si>
  <si>
    <t>Остали пратећи трошкови задуживања</t>
  </si>
  <si>
    <t>СУБВЕНЦИЈЕ (5281 + 5284 + 5287 + 5290)</t>
  </si>
  <si>
    <t>СУБВЕНЦИЈЕ ЈАВНИМ НЕФИНАНСИЈСКИМ ПРЕДУЗЕЋИМА И ОРГАНИЗАЦИЈАМА (5282 + 5283)</t>
  </si>
  <si>
    <t>Текуће субвенције јавним нефинансијским предузећима и организацијама</t>
  </si>
  <si>
    <t>Капиталне субвенције јавним нефинансијским предузећима и организацијама</t>
  </si>
  <si>
    <t>СУБВЕНЦИЈЕ ПРИВАТНИМ ФИНАНСИЈСКИМ ИНСТИТУЦИЈАМА (5285 + 5286)</t>
  </si>
  <si>
    <t>Текуће субвенције приватним финансијским институцијама</t>
  </si>
  <si>
    <t>Капиталне субвенције приватним финансијским институцијама</t>
  </si>
  <si>
    <t>СУБВЕНЦИЈЕ ЈАВНИМ ФИНАНСИЈСКИМ ИНСТИТУЦИЈАМА (5288 + 5289)</t>
  </si>
  <si>
    <t>Текуће субвенције јавним финансијским институцијама</t>
  </si>
  <si>
    <t>Капиталне субвенције јавним финансијским институцијама</t>
  </si>
  <si>
    <t>СУБВЕНЦИЈЕ ПРИВАТНИМ ПРЕДУЗЕЋИМА (5291 + 5292)</t>
  </si>
  <si>
    <t>Текуће субвенције приватним предузећима</t>
  </si>
  <si>
    <t>Капиталне субвенције приватним предузећима</t>
  </si>
  <si>
    <t>ДОНАЦИЈЕ, ДОТАЦИЈЕ И ТРАНСФЕРИ (5294 + 5297 + 5300 + 5303 + 5306)</t>
  </si>
  <si>
    <t>ДОНАЦИЈЕ СТРАНИМ ВЛАДАМА (5295 + 5296)</t>
  </si>
  <si>
    <t>Текуће донације страним владама</t>
  </si>
  <si>
    <t>Капиталне донације страним владама</t>
  </si>
  <si>
    <t>ДОТАЦИЈЕ МЕЂУНАРОДНИМ ОРГАНИЗАЦИЈАМА (5298 + 5299)</t>
  </si>
  <si>
    <t>Текуће дотације међународним организацијама</t>
  </si>
  <si>
    <t>Капиталне дотације међународним организацијама</t>
  </si>
  <si>
    <t>ТРАНСФЕРИ ОСТАЛИМ НИВОИМА ВЛАСТИ (5301 + 5302)</t>
  </si>
  <si>
    <t>Текући трансфери осталим нивоима власти</t>
  </si>
  <si>
    <t>Капитални трансфери осталим нивоима власти</t>
  </si>
  <si>
    <t>ДОТАЦИЈЕ ОРГАНИЗАЦИЈАМА ОБАВЕЗНОГ СОЦИЈАЛНОГ ОСИГУРАЊА (5304 + 5305)</t>
  </si>
  <si>
    <t>Текуће дотације организацијама обавезног социјалног осигурања</t>
  </si>
  <si>
    <t>Капиталне дотације организацијама обавезног социјалног осигурања</t>
  </si>
  <si>
    <t>ОСТАЛЕ ДОТАЦИЈЕ И ТРАНСФЕРИ (5307 + 5308)</t>
  </si>
  <si>
    <t>Остале текуће дотације и трансфери</t>
  </si>
  <si>
    <t>Остале капиталне дотације и трансфери</t>
  </si>
  <si>
    <t>СОЦИЈАЛНО ОСИГУРАЊЕ И СОЦИЈАЛНА ЗАШТИТА (5310 + 5314)</t>
  </si>
  <si>
    <t>ПРАВА ИЗ СОЦИЈАЛНОГ ОСИГУРАЊА (ОРГАНИЗАЦИЈЕ ОБАВЕЗНОГ СОЦИЈАЛНОГ ОСИГУРАЊА) (од 5311 до 5313)</t>
  </si>
  <si>
    <t>Права из социјалног осигурања која се исплаћују непосредно домаћинствима</t>
  </si>
  <si>
    <t>Права из социјалног осигурања која се исплаћују непосредно пружаоцима услуга</t>
  </si>
  <si>
    <t>Трансфери другим организацијама обавезног социјалног осигурања за доприносе за осигурање</t>
  </si>
  <si>
    <t>НАКНАДЕ ЗА СОЦИЈАЛНУ ЗАШТИТУ ИЗ БУЏЕТА (од 5315 до 5323)</t>
  </si>
  <si>
    <t>Накнаде из буџета у случају болести и инвалидности</t>
  </si>
  <si>
    <t>Накнаде из буџета за породиљско одсуство</t>
  </si>
  <si>
    <t>Накнаде из буџета за децу и породицу</t>
  </si>
  <si>
    <t>Накнаде из буџета за случај незапослености</t>
  </si>
  <si>
    <t>Старосне и породичне пензије из буџета</t>
  </si>
  <si>
    <t>Накнаде из буџета у случају смрти</t>
  </si>
  <si>
    <t>Накнаде из буџета за образовање, културу, науку и спорт</t>
  </si>
  <si>
    <t>Накнаде из буџета за становање и живот</t>
  </si>
  <si>
    <t>Остале накнаде из буџета</t>
  </si>
  <si>
    <t>ОСТАЛИ РАСХОДИ (5325 + 5328 + 5332 + 5334 + 5337 + 5339)</t>
  </si>
  <si>
    <t>ДОТАЦИЈЕ НЕВЛАДИНИМ ОРГАНИЗАЦИЈАМА (5326 + 5327)</t>
  </si>
  <si>
    <t>Дотације непрофитним организацијама које пружају помоћ домаћинствима</t>
  </si>
  <si>
    <t>Дотације осталим непрофитним институцијама</t>
  </si>
  <si>
    <t>ПОРЕЗИ, ОБАВЕЗНЕ ТАКСЕ И КАЗНЕ (од 5329 до 5331)</t>
  </si>
  <si>
    <t>Остали порези</t>
  </si>
  <si>
    <t>Обавезне таксе</t>
  </si>
  <si>
    <t>Новчане казне и пенали</t>
  </si>
  <si>
    <t>НОВЧАНЕ КАЗНЕ И ПЕНАЛИ ПО РЕШЕЊУ СУДОВА (5333)</t>
  </si>
  <si>
    <t>Новчане казне и пенали по решењу судова</t>
  </si>
  <si>
    <t>НАКНАДА ШТЕТЕ ЗА ПОВРЕДЕ ИЛИ ШТЕТУ НАСТАЛУ УСЛЕД ЕЛЕМЕНТАРНИХ НЕПОГОДА ИЛИ ДРУГИХ ПРИРОДНИХ УЗРОКА (5335 + 5336)</t>
  </si>
  <si>
    <t>Накнада штете за повреде или штету насталу услед елементарних непогода</t>
  </si>
  <si>
    <t>Накнада штете од дивљачи</t>
  </si>
  <si>
    <t>НАКНАДА ШТЕТЕ ЗА ПОВРЕДЕ ИЛИ ШТЕТУ НАНЕТУ ОД СТРАНЕ ДРЖАВНИХ ОРГАНА (5338)</t>
  </si>
  <si>
    <t>Накнада штете за повреде или штету нанетих од стране државних органа</t>
  </si>
  <si>
    <t>РАСХОДИ КОЈИ СЕ ФИНАНСИРАЈУ ИЗ СРЕДСТАВА ЗА РЕАЛИЗАЦИЈУ НАЦИОНАЛНОГ ИНВЕСТИЦИОНОГ ПЛАНА (5340)</t>
  </si>
  <si>
    <t>Расходи који се финансирају из средстава за реализацију националног инвестиционог плана</t>
  </si>
  <si>
    <t>ИЗДАЦИ ЗА НЕФИНАНСИЈСКУ ИМОВИНУ (5342 + 5364 + 5373 + 5376 + 5384)</t>
  </si>
  <si>
    <t>ОСНОВНА СРЕДСТВА (5343 + 5348 + 5358 + 5360 + 5362)</t>
  </si>
  <si>
    <t>ЗГРАДЕ И ГРАЂЕВИНСКИ ОБЈЕКТИ (од 5344 до 5347)</t>
  </si>
  <si>
    <t>Куповина зграда и објеката</t>
  </si>
  <si>
    <t>Изградња зграда и објеката</t>
  </si>
  <si>
    <t>Капитално одржавање зграда и објеката</t>
  </si>
  <si>
    <t>Пројектно планирање</t>
  </si>
  <si>
    <t>МАШИНЕ И ОПРЕМА (од 5349 до 5357)</t>
  </si>
  <si>
    <t>Опрема за саобраћај</t>
  </si>
  <si>
    <t>Административна опрема</t>
  </si>
  <si>
    <t>Опрема за пољопривреду</t>
  </si>
  <si>
    <t>Опрема за заштиту животне средине</t>
  </si>
  <si>
    <t>Медицинска и лабораторијска опрема</t>
  </si>
  <si>
    <t>Опрема за образовање, културу и спорт</t>
  </si>
  <si>
    <t>Опрема за војску</t>
  </si>
  <si>
    <t>Опрема за јавну безбедност</t>
  </si>
  <si>
    <t>Опрема за производњу, моторна, непокретна и немоторна опрема</t>
  </si>
  <si>
    <t>ОСТАЛЕ НЕКРЕТНИНЕ И ОПРЕМА (5359)</t>
  </si>
  <si>
    <t>Остале некретнине и опрема</t>
  </si>
  <si>
    <t>КУЛТИВИСАНА ИМОВИНА (5361)</t>
  </si>
  <si>
    <t>Култивисана имовина</t>
  </si>
  <si>
    <t>НЕМАТЕРИЈАЛНА ИМОВИНА (5363)</t>
  </si>
  <si>
    <t>Нематеријална имовина</t>
  </si>
  <si>
    <t>ЗАЛИХЕ (5365 + 5367 + 5371)</t>
  </si>
  <si>
    <t>РОБНЕ РЕЗЕРВЕ (5366)</t>
  </si>
  <si>
    <t>Робне резерве</t>
  </si>
  <si>
    <t>ЗАЛИХЕ ПРОИЗВОДЊЕ (од 5368 до 5370)</t>
  </si>
  <si>
    <t>Залихе материјала</t>
  </si>
  <si>
    <t>Залихе недовршене производње</t>
  </si>
  <si>
    <t>Залихе готових производа</t>
  </si>
  <si>
    <t>ЗАЛИХЕ РОБЕ ЗА ДАЉУ ПРОДАЈУ (5372)</t>
  </si>
  <si>
    <t>Залихе робе за даљу продају</t>
  </si>
  <si>
    <t>ДРАГОЦЕНОСТИ (5374)</t>
  </si>
  <si>
    <t>ДРАГОЦЕНОСТИ (5375)</t>
  </si>
  <si>
    <t>Драгоцености</t>
  </si>
  <si>
    <t>ПРИРОДНА ИМОВИНА (5377 + 5379 + 5381)</t>
  </si>
  <si>
    <t>ЗЕМЉИШТЕ (5378)</t>
  </si>
  <si>
    <t>Земљиште</t>
  </si>
  <si>
    <t>РУДНА БОГАТСТВА (5380)</t>
  </si>
  <si>
    <t>Копови</t>
  </si>
  <si>
    <t>ШУМЕ И ВОДЕ (5382 + 5383)</t>
  </si>
  <si>
    <t>Шуме</t>
  </si>
  <si>
    <t>Воде</t>
  </si>
  <si>
    <t>НЕФИНАНСИЈСКА ИМОВИНА КОЈА СЕ ФИНАНСИРА ИЗ СРЕДСТАВА ЗА РЕАЛИЗАЦИЈУ НАЦИОНАЛНОГ ИНВЕСТИЦИОНОГ ПЛАНА (5385)</t>
  </si>
  <si>
    <t>НЕФИНАНСИЈСКА ИМОВИНА КОЈА СЕ ФИНАНСИРА ИЗ СРЕДСТАВА ЗА РЕАЛИЗАЦИЈУ НАЦИОНАЛНОГ ИНВЕСТИЦИОНОГ ПЛАНА (5386)</t>
  </si>
  <si>
    <t>Нефинансијска имовина која се финансира из средстава за реализацију националног инвестиционог плана</t>
  </si>
  <si>
    <t>ИЗДАЦИ ЗА ОТПЛАТУ ГЛАВНИЦЕ И НАБАВКУ ФИНАНСИЈСКЕ ИМОВИНЕ (5388 + 5413)</t>
  </si>
  <si>
    <t>ОТПЛАТА ГЛАВНИЦЕ (5389 + 5399 + 5407 + 5409 + 5411)</t>
  </si>
  <si>
    <t>ОТПЛАТА ГЛАВНИЦЕ ДОМАЋИМ КРЕДИТОРИМА (од 5390 до 5398)</t>
  </si>
  <si>
    <t>Отплата главнице на домаће хартије од вредности, изузев акција</t>
  </si>
  <si>
    <t>Отплата главнице осталим нивоима власти</t>
  </si>
  <si>
    <t>Отплата главнице домаћим јавним финансијским институцијама</t>
  </si>
  <si>
    <t>Отплата главнице домаћим пословним банкама</t>
  </si>
  <si>
    <t>Отплата главнице осталим домаћим кредиторима</t>
  </si>
  <si>
    <t>Отплата главнице домаћинствима у земљи</t>
  </si>
  <si>
    <t>Отплата главнице на домаће финансијске деривате</t>
  </si>
  <si>
    <t>Отплата домаћих меница</t>
  </si>
  <si>
    <t>ОТПЛАТА ГЛАВНИЦЕ СТРАНИМ КРЕДИТОРИМА (од 5400 до 5406)</t>
  </si>
  <si>
    <t>Отплата главнице на хартије од вредности, изузев акција, емитоване на иностраном финансијском тржишту</t>
  </si>
  <si>
    <t>Отплата главнице страним владама</t>
  </si>
  <si>
    <t>Отплата главнице мултилатералним институцијама</t>
  </si>
  <si>
    <t>Отплате главнице страним пословним банкама</t>
  </si>
  <si>
    <t>Отплате главнице осталим страним кредиторима</t>
  </si>
  <si>
    <t>Отплата главнице на стране финансијске деривате</t>
  </si>
  <si>
    <t>ОТПЛАТА ГЛАВНИЦЕ ПО ГАРАНЦИЈАМА (5408)</t>
  </si>
  <si>
    <t>Отплата главнице по гаранцијама</t>
  </si>
  <si>
    <t>ОТПЛАТА ГЛАВНИЦЕ ЗА ФИНАНСИЈСКИ ЛИЗИНГ (5410)</t>
  </si>
  <si>
    <t>Отплата главнице за финансијски лизинг</t>
  </si>
  <si>
    <t>ОТПЛАТА ГАРАНЦИЈА ПО КОМЕРЦИЈАЛНИМ ТРАНСАКЦИЈАМА (5412)</t>
  </si>
  <si>
    <t>Отплата гаранција по комерцијалним трансакцијама</t>
  </si>
  <si>
    <t>НАБАВКА ФИНАНСИЈСКЕ ИМОВИНЕ (5414 + 5424 + 5433)</t>
  </si>
  <si>
    <t>НАБАВКА ДОМАЋЕ ФИНАНСИЈСКЕ ИМОВИНЕ (од 5415 до 5423)</t>
  </si>
  <si>
    <t>Набавка домаћих хартија од вредности, изузев акција</t>
  </si>
  <si>
    <t>Кредити осталим нивоима власти</t>
  </si>
  <si>
    <t>Кредити домаћим јавним финансијским институцијама</t>
  </si>
  <si>
    <t>Кредити домаћим пословним банкама</t>
  </si>
  <si>
    <t>Кредити домаћим нефинансијским јавним институцијама</t>
  </si>
  <si>
    <t>Кредити физичким лицима и домаћинствима у земљи</t>
  </si>
  <si>
    <t>Кредити невладиним организацијама у земљи</t>
  </si>
  <si>
    <t>Кредити домаћим нефинансијским приватним предузећима</t>
  </si>
  <si>
    <t>Набавка домаћих акција и осталог капитала</t>
  </si>
  <si>
    <t>НАБАВКА СТРАНЕ ФИНАНСИЈСКЕ ИМОВИНЕ (од 5425 до 5432)</t>
  </si>
  <si>
    <t>Набавка страних хартија од вредности, изузев акција</t>
  </si>
  <si>
    <t>Кредити страним владама</t>
  </si>
  <si>
    <t>Кредити међународним организацијама</t>
  </si>
  <si>
    <t>Кредити страним пословним банкама</t>
  </si>
  <si>
    <t>Кредити страним нефинансијским институцијама</t>
  </si>
  <si>
    <t>Кредити страним невладиним организацијама</t>
  </si>
  <si>
    <t>Набавка страних акција и осталог капитала</t>
  </si>
  <si>
    <t>Куповина стране валуте</t>
  </si>
  <si>
    <t>НАБАВКА ФИНАНСИЈСКЕ ИМОВИНЕ КОЈА СЕ ФИНАНСИРА ИЗ СРЕДСТАВА ЗА РЕАЛИЗАЦИЈУ НАЦИОНАЛНОГ ИНВЕСТИЦИОНОГ ПЛАНА (5434)</t>
  </si>
  <si>
    <t xml:space="preserve">Набавка финансијске имовине која се финансира из средстава за реализацију националног инвестиционог плана </t>
  </si>
  <si>
    <t>УКУПНИ РАСХОДИ И ИЗДАЦИ (5172 + 5387)</t>
  </si>
  <si>
    <t>III. УТВРЂИВАЊЕ РЕЗУЛТАТА</t>
  </si>
  <si>
    <t>Планирани приходи и примања / расходи и издаци</t>
  </si>
  <si>
    <t>Из буџета</t>
  </si>
  <si>
    <t>ТЕКУЋИ ПРИХОДИ И ПРИМАЊА ОД ПРОДАЈЕ НЕФИНАНСИЈСКЕ ИМОВИНЕ (5001)</t>
  </si>
  <si>
    <t>ТЕКУЋИ РАСХОДИ И ИЗДАЦИ ЗА НЕФИНАНСИЈСКУ ИМОВИНУ (5172)</t>
  </si>
  <si>
    <t>Вишак прихода и примања – буџетски суфицит (5436 – 5437) &gt; 0</t>
  </si>
  <si>
    <t>Мањак прихода и примања – буџетски дефицит (5437 – 5436) &gt; 0</t>
  </si>
  <si>
    <t>ПРИМАЊА ОД ЗАДУЖИВАЊА И ПРОДАЈЕ ФИНАНСИЈСКЕ ИМОВИНЕ (5131)</t>
  </si>
  <si>
    <t>ИЗДАЦИ ЗА ОТПЛАТУ ГЛАВНИЦЕ И НАБАВКУ ФИНАНСИЈСКЕ ИМОВИНЕ (5387)</t>
  </si>
  <si>
    <t>ВИШАК ПРИМАЊА (5440 – 5441) &gt; 0</t>
  </si>
  <si>
    <t>МАЊАК ПРИМАЊА (5441 – 5440) &gt; 0</t>
  </si>
  <si>
    <t>ВИШАК НОВЧАНИХ ПРИЛИВА (5171 - 5435) &gt; 0</t>
  </si>
  <si>
    <t>МАЊАК НОВЧАНИХ ПРИЛИВА (5435 - 5171) &gt; 0</t>
  </si>
  <si>
    <t>Датум  _________________________</t>
  </si>
  <si>
    <t>Лице одговорно за
 попуњавање обрасца</t>
  </si>
  <si>
    <t>Наредбодавац</t>
  </si>
  <si>
    <t>ИНСТИТУТ ЗА ЗДРАВСТВЕНУ ЗАШТИТУ ДЕЦЕ И ОМЛАДИНЕ ВОЈВОДИНЕ</t>
  </si>
  <si>
    <t>Нови Сад, Хајдук Вељкова број 10</t>
  </si>
  <si>
    <t>Управни одбор</t>
  </si>
  <si>
    <t>Почетно стање Општине / 
града</t>
  </si>
  <si>
    <t>Почетно стање ООСО</t>
  </si>
  <si>
    <t>Почетно стање из донација и помоћи</t>
  </si>
  <si>
    <t>Почетно стање из осталих извора</t>
  </si>
  <si>
    <t>Износ планираних расхода и издатака</t>
  </si>
  <si>
    <t>Укупно                        (од 6 до 13)</t>
  </si>
  <si>
    <t>Почетно стање Аутономне покрајине</t>
  </si>
  <si>
    <t>Укупно           (од 6 до 13)</t>
  </si>
  <si>
    <t>ФИНАНСИЈСКИ ПЛАН ЗА 2020. ГОДИНУ - VII ИЗМЕНА - РЕБАЛАНС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</si>
</sst>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9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z val="10"/>
      <name val="Times New Roman"/>
      <family val="1"/>
      <charset val="238"/>
    </font>
    <font>
      <sz val="10"/>
      <name val="Arial"/>
      <family val="2"/>
    </font>
    <font>
      <sz val="10"/>
      <name val="Times New Roman"/>
      <family val="1"/>
      <charset val="238"/>
    </font>
    <font>
      <sz val="10"/>
      <name val="Times New Roman"/>
      <family val="1"/>
    </font>
    <font>
      <b/>
      <sz val="9"/>
      <name val="Times New Roman"/>
      <family val="1"/>
      <charset val="238"/>
    </font>
    <font>
      <b/>
      <sz val="12"/>
      <name val="Arial"/>
      <family val="2"/>
      <charset val="238"/>
    </font>
    <font>
      <b/>
      <sz val="14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24">
    <xf numFmtId="0" fontId="0" fillId="0" borderId="0" xfId="0"/>
    <xf numFmtId="0" fontId="1" fillId="0" borderId="0" xfId="0" applyFont="1" applyAlignment="1">
      <alignment horizontal="left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49" fontId="2" fillId="0" borderId="4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vertical="center" wrapText="1"/>
    </xf>
    <xf numFmtId="164" fontId="2" fillId="0" borderId="5" xfId="0" applyNumberFormat="1" applyFont="1" applyBorder="1" applyAlignment="1">
      <alignment horizontal="right" wrapText="1"/>
    </xf>
    <xf numFmtId="164" fontId="2" fillId="0" borderId="6" xfId="0" applyNumberFormat="1" applyFont="1" applyBorder="1" applyAlignment="1">
      <alignment horizontal="right" wrapText="1"/>
    </xf>
    <xf numFmtId="0" fontId="2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vertical="center" wrapText="1"/>
    </xf>
    <xf numFmtId="49" fontId="4" fillId="0" borderId="4" xfId="1" applyNumberFormat="1" applyFont="1" applyBorder="1" applyAlignment="1" applyProtection="1">
      <alignment horizontal="center" vertical="center" wrapText="1"/>
    </xf>
    <xf numFmtId="49" fontId="2" fillId="0" borderId="5" xfId="1" applyNumberFormat="1" applyFont="1" applyBorder="1" applyAlignment="1" applyProtection="1">
      <alignment horizontal="center" vertical="center" wrapText="1"/>
    </xf>
    <xf numFmtId="164" fontId="4" fillId="0" borderId="5" xfId="0" applyNumberFormat="1" applyFont="1" applyBorder="1" applyAlignment="1" applyProtection="1">
      <alignment horizontal="right" wrapText="1"/>
      <protection locked="0"/>
    </xf>
    <xf numFmtId="164" fontId="4" fillId="0" borderId="5" xfId="0" applyNumberFormat="1" applyFont="1" applyBorder="1" applyAlignment="1">
      <alignment horizontal="right" wrapText="1"/>
    </xf>
    <xf numFmtId="164" fontId="4" fillId="0" borderId="6" xfId="0" applyNumberFormat="1" applyFont="1" applyBorder="1" applyAlignment="1" applyProtection="1">
      <alignment horizontal="right" wrapText="1"/>
      <protection locked="0"/>
    </xf>
    <xf numFmtId="164" fontId="2" fillId="0" borderId="5" xfId="0" applyNumberFormat="1" applyFont="1" applyBorder="1" applyAlignment="1" applyProtection="1">
      <alignment horizontal="right" wrapText="1"/>
      <protection locked="0"/>
    </xf>
    <xf numFmtId="164" fontId="2" fillId="0" borderId="6" xfId="0" applyNumberFormat="1" applyFont="1" applyBorder="1" applyAlignment="1" applyProtection="1">
      <alignment horizontal="right" wrapText="1"/>
      <protection locked="0"/>
    </xf>
    <xf numFmtId="164" fontId="5" fillId="0" borderId="5" xfId="0" applyNumberFormat="1" applyFont="1" applyBorder="1" applyAlignment="1" applyProtection="1">
      <alignment horizontal="right" wrapText="1"/>
      <protection locked="0"/>
    </xf>
    <xf numFmtId="164" fontId="5" fillId="0" borderId="6" xfId="0" applyNumberFormat="1" applyFont="1" applyBorder="1" applyAlignment="1" applyProtection="1">
      <alignment horizontal="right" wrapText="1"/>
      <protection locked="0"/>
    </xf>
    <xf numFmtId="0" fontId="2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2" fillId="0" borderId="10" xfId="0" applyFont="1" applyBorder="1" applyAlignment="1">
      <alignment vertical="center" wrapText="1"/>
    </xf>
    <xf numFmtId="164" fontId="2" fillId="0" borderId="10" xfId="0" applyNumberFormat="1" applyFont="1" applyBorder="1" applyAlignment="1">
      <alignment horizontal="right" wrapText="1"/>
    </xf>
    <xf numFmtId="164" fontId="2" fillId="0" borderId="11" xfId="0" applyNumberFormat="1" applyFont="1" applyBorder="1" applyAlignment="1">
      <alignment horizontal="right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1" fillId="0" borderId="0" xfId="0" applyFont="1" applyAlignment="1">
      <alignment horizontal="left" vertical="center"/>
    </xf>
    <xf numFmtId="0" fontId="2" fillId="0" borderId="4" xfId="0" applyFont="1" applyBorder="1" applyAlignment="1" applyProtection="1">
      <alignment horizontal="center" vertical="center" wrapText="1"/>
    </xf>
    <xf numFmtId="0" fontId="4" fillId="0" borderId="4" xfId="0" applyFont="1" applyBorder="1" applyAlignment="1" applyProtection="1">
      <alignment horizontal="center" vertical="center" wrapText="1"/>
    </xf>
    <xf numFmtId="49" fontId="2" fillId="0" borderId="4" xfId="1" applyNumberFormat="1" applyFont="1" applyBorder="1" applyAlignment="1" applyProtection="1">
      <alignment horizontal="center" vertical="center" wrapText="1"/>
    </xf>
    <xf numFmtId="164" fontId="2" fillId="0" borderId="7" xfId="0" applyNumberFormat="1" applyFont="1" applyBorder="1" applyAlignment="1">
      <alignment horizontal="right" wrapText="1"/>
    </xf>
    <xf numFmtId="164" fontId="2" fillId="0" borderId="8" xfId="0" applyNumberFormat="1" applyFont="1" applyBorder="1" applyAlignment="1">
      <alignment horizontal="right" wrapText="1"/>
    </xf>
    <xf numFmtId="0" fontId="2" fillId="0" borderId="9" xfId="0" applyFont="1" applyBorder="1" applyAlignment="1" applyProtection="1">
      <alignment horizontal="center" vertical="center" wrapText="1"/>
    </xf>
    <xf numFmtId="164" fontId="4" fillId="0" borderId="6" xfId="0" applyNumberFormat="1" applyFont="1" applyBorder="1" applyAlignment="1">
      <alignment horizontal="right" wrapText="1"/>
    </xf>
    <xf numFmtId="0" fontId="2" fillId="0" borderId="10" xfId="0" applyFont="1" applyBorder="1" applyAlignment="1">
      <alignment horizontal="center" vertical="center" wrapText="1"/>
    </xf>
    <xf numFmtId="0" fontId="6" fillId="0" borderId="0" xfId="0" applyFont="1" applyFill="1" applyBorder="1" applyAlignment="1"/>
    <xf numFmtId="0" fontId="4" fillId="0" borderId="0" xfId="0" applyFont="1" applyAlignment="1">
      <alignment vertic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7" fillId="0" borderId="0" xfId="0" applyFont="1"/>
    <xf numFmtId="0" fontId="8" fillId="0" borderId="0" xfId="1" applyFont="1" applyAlignment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64" fontId="2" fillId="0" borderId="7" xfId="0" applyNumberFormat="1" applyFont="1" applyBorder="1" applyAlignment="1" applyProtection="1">
      <alignment horizontal="right" wrapText="1"/>
      <protection locked="0"/>
    </xf>
    <xf numFmtId="164" fontId="2" fillId="0" borderId="8" xfId="0" applyNumberFormat="1" applyFont="1" applyBorder="1" applyAlignment="1" applyProtection="1">
      <alignment horizontal="right" wrapText="1"/>
      <protection locked="0"/>
    </xf>
    <xf numFmtId="0" fontId="2" fillId="0" borderId="0" xfId="0" applyFont="1" applyBorder="1" applyAlignment="1" applyProtection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164" fontId="2" fillId="0" borderId="0" xfId="0" applyNumberFormat="1" applyFont="1" applyBorder="1" applyAlignment="1">
      <alignment horizontal="right" wrapText="1"/>
    </xf>
    <xf numFmtId="0" fontId="2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wrapText="1"/>
    </xf>
    <xf numFmtId="164" fontId="2" fillId="0" borderId="13" xfId="0" applyNumberFormat="1" applyFont="1" applyBorder="1" applyAlignment="1">
      <alignment horizontal="right" wrapText="1"/>
    </xf>
    <xf numFmtId="164" fontId="2" fillId="0" borderId="14" xfId="0" applyNumberFormat="1" applyFont="1" applyBorder="1" applyAlignment="1" applyProtection="1">
      <alignment horizontal="right" wrapText="1"/>
      <protection locked="0"/>
    </xf>
    <xf numFmtId="164" fontId="4" fillId="0" borderId="13" xfId="0" applyNumberFormat="1" applyFont="1" applyBorder="1" applyAlignment="1" applyProtection="1">
      <alignment horizontal="right" wrapText="1"/>
      <protection locked="0"/>
    </xf>
    <xf numFmtId="164" fontId="2" fillId="0" borderId="13" xfId="0" applyNumberFormat="1" applyFont="1" applyBorder="1" applyAlignment="1" applyProtection="1">
      <alignment horizontal="right" wrapText="1"/>
      <protection locked="0"/>
    </xf>
    <xf numFmtId="164" fontId="5" fillId="0" borderId="13" xfId="0" applyNumberFormat="1" applyFont="1" applyBorder="1" applyAlignment="1" applyProtection="1">
      <alignment horizontal="right" wrapText="1"/>
      <protection locked="0"/>
    </xf>
    <xf numFmtId="164" fontId="4" fillId="0" borderId="13" xfId="0" applyNumberFormat="1" applyFont="1" applyBorder="1" applyAlignment="1">
      <alignment horizontal="right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wrapText="1"/>
    </xf>
    <xf numFmtId="164" fontId="2" fillId="0" borderId="0" xfId="0" applyNumberFormat="1" applyFont="1" applyBorder="1" applyAlignment="1" applyProtection="1">
      <alignment horizontal="right" wrapText="1"/>
      <protection locked="0"/>
    </xf>
    <xf numFmtId="49" fontId="2" fillId="0" borderId="0" xfId="1" applyNumberFormat="1" applyFont="1" applyBorder="1" applyAlignment="1">
      <alignment horizontal="center" vertical="center" wrapText="1"/>
    </xf>
    <xf numFmtId="164" fontId="4" fillId="0" borderId="0" xfId="0" applyNumberFormat="1" applyFont="1" applyBorder="1" applyAlignment="1" applyProtection="1">
      <alignment horizontal="right" wrapText="1"/>
      <protection locked="0"/>
    </xf>
    <xf numFmtId="164" fontId="5" fillId="0" borderId="0" xfId="0" applyNumberFormat="1" applyFont="1" applyBorder="1" applyAlignment="1" applyProtection="1">
      <alignment horizontal="right" wrapText="1"/>
      <protection locked="0"/>
    </xf>
    <xf numFmtId="0" fontId="3" fillId="0" borderId="0" xfId="0" applyFont="1" applyBorder="1" applyAlignment="1">
      <alignment vertical="center"/>
    </xf>
    <xf numFmtId="49" fontId="2" fillId="0" borderId="0" xfId="1" applyNumberFormat="1" applyFont="1" applyBorder="1" applyAlignment="1" applyProtection="1">
      <alignment horizontal="center" vertical="center" wrapText="1"/>
    </xf>
    <xf numFmtId="0" fontId="2" fillId="0" borderId="0" xfId="0" applyFont="1" applyBorder="1" applyAlignment="1">
      <alignment horizontal="center" vertical="top" wrapText="1"/>
    </xf>
    <xf numFmtId="164" fontId="4" fillId="0" borderId="0" xfId="0" applyNumberFormat="1" applyFont="1" applyBorder="1" applyAlignment="1">
      <alignment horizontal="right" wrapText="1"/>
    </xf>
    <xf numFmtId="0" fontId="0" fillId="2" borderId="0" xfId="0" applyFill="1"/>
    <xf numFmtId="0" fontId="2" fillId="2" borderId="5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wrapText="1"/>
    </xf>
    <xf numFmtId="164" fontId="2" fillId="2" borderId="5" xfId="0" applyNumberFormat="1" applyFont="1" applyFill="1" applyBorder="1" applyAlignment="1">
      <alignment horizontal="right" wrapText="1"/>
    </xf>
    <xf numFmtId="164" fontId="2" fillId="2" borderId="7" xfId="0" applyNumberFormat="1" applyFont="1" applyFill="1" applyBorder="1" applyAlignment="1" applyProtection="1">
      <alignment horizontal="right" wrapText="1"/>
      <protection locked="0"/>
    </xf>
    <xf numFmtId="164" fontId="4" fillId="2" borderId="5" xfId="0" applyNumberFormat="1" applyFont="1" applyFill="1" applyBorder="1" applyAlignment="1" applyProtection="1">
      <alignment horizontal="right" wrapText="1"/>
      <protection locked="0"/>
    </xf>
    <xf numFmtId="164" fontId="2" fillId="2" borderId="5" xfId="0" applyNumberFormat="1" applyFont="1" applyFill="1" applyBorder="1" applyAlignment="1" applyProtection="1">
      <alignment horizontal="right" wrapText="1"/>
      <protection locked="0"/>
    </xf>
    <xf numFmtId="164" fontId="5" fillId="2" borderId="5" xfId="0" applyNumberFormat="1" applyFont="1" applyFill="1" applyBorder="1" applyAlignment="1" applyProtection="1">
      <alignment horizontal="right" wrapText="1"/>
      <protection locked="0"/>
    </xf>
    <xf numFmtId="164" fontId="2" fillId="2" borderId="10" xfId="0" applyNumberFormat="1" applyFont="1" applyFill="1" applyBorder="1" applyAlignment="1">
      <alignment horizontal="right" wrapText="1"/>
    </xf>
    <xf numFmtId="0" fontId="3" fillId="2" borderId="0" xfId="0" applyFont="1" applyFill="1"/>
    <xf numFmtId="164" fontId="2" fillId="2" borderId="7" xfId="0" applyNumberFormat="1" applyFont="1" applyFill="1" applyBorder="1" applyAlignment="1">
      <alignment horizontal="right" wrapText="1"/>
    </xf>
    <xf numFmtId="164" fontId="2" fillId="2" borderId="0" xfId="0" applyNumberFormat="1" applyFont="1" applyFill="1" applyBorder="1" applyAlignment="1">
      <alignment horizontal="right" wrapText="1"/>
    </xf>
    <xf numFmtId="164" fontId="4" fillId="2" borderId="5" xfId="0" applyNumberFormat="1" applyFont="1" applyFill="1" applyBorder="1" applyAlignment="1">
      <alignment horizontal="right" wrapText="1"/>
    </xf>
    <xf numFmtId="0" fontId="4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13" xfId="0" applyFont="1" applyFill="1" applyBorder="1" applyAlignment="1">
      <alignment horizontal="center" wrapText="1"/>
    </xf>
    <xf numFmtId="164" fontId="2" fillId="2" borderId="14" xfId="0" applyNumberFormat="1" applyFont="1" applyFill="1" applyBorder="1" applyAlignment="1" applyProtection="1">
      <alignment horizontal="right" wrapText="1"/>
      <protection locked="0"/>
    </xf>
    <xf numFmtId="164" fontId="4" fillId="2" borderId="13" xfId="0" applyNumberFormat="1" applyFont="1" applyFill="1" applyBorder="1" applyAlignment="1" applyProtection="1">
      <alignment horizontal="right" wrapText="1"/>
      <protection locked="0"/>
    </xf>
    <xf numFmtId="164" fontId="2" fillId="2" borderId="13" xfId="0" applyNumberFormat="1" applyFont="1" applyFill="1" applyBorder="1" applyAlignment="1" applyProtection="1">
      <alignment horizontal="right" wrapText="1"/>
      <protection locked="0"/>
    </xf>
    <xf numFmtId="164" fontId="2" fillId="2" borderId="13" xfId="0" applyNumberFormat="1" applyFont="1" applyFill="1" applyBorder="1" applyAlignment="1">
      <alignment horizontal="right" wrapText="1"/>
    </xf>
    <xf numFmtId="164" fontId="5" fillId="2" borderId="13" xfId="0" applyNumberFormat="1" applyFont="1" applyFill="1" applyBorder="1" applyAlignment="1" applyProtection="1">
      <alignment horizontal="right" wrapText="1"/>
      <protection locked="0"/>
    </xf>
    <xf numFmtId="164" fontId="4" fillId="2" borderId="13" xfId="0" applyNumberFormat="1" applyFont="1" applyFill="1" applyBorder="1" applyAlignment="1">
      <alignment horizontal="right" wrapText="1"/>
    </xf>
    <xf numFmtId="0" fontId="0" fillId="0" borderId="15" xfId="0" applyFont="1" applyBorder="1"/>
    <xf numFmtId="0" fontId="4" fillId="2" borderId="15" xfId="0" applyFont="1" applyFill="1" applyBorder="1"/>
    <xf numFmtId="0" fontId="4" fillId="0" borderId="15" xfId="0" applyFont="1" applyBorder="1"/>
    <xf numFmtId="0" fontId="0" fillId="0" borderId="15" xfId="0" applyBorder="1"/>
    <xf numFmtId="0" fontId="2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2" fillId="0" borderId="5" xfId="0" applyFont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4" xfId="1" applyFont="1" applyBorder="1" applyAlignment="1" applyProtection="1">
      <alignment horizontal="center" vertical="center" wrapText="1"/>
    </xf>
    <xf numFmtId="49" fontId="2" fillId="0" borderId="5" xfId="1" applyNumberFormat="1" applyFont="1" applyBorder="1" applyAlignment="1" applyProtection="1">
      <alignment horizontal="center" vertical="center" wrapText="1"/>
    </xf>
    <xf numFmtId="0" fontId="2" fillId="0" borderId="5" xfId="1" applyFont="1" applyBorder="1" applyAlignment="1" applyProtection="1">
      <alignment horizontal="center" vertical="center" wrapText="1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3" xfId="0" applyFont="1" applyBorder="1" applyAlignment="1">
      <alignment vertical="center"/>
    </xf>
  </cellXfs>
  <cellStyles count="2">
    <cellStyle name="Normal" xfId="0" builtinId="0"/>
    <cellStyle name="Normal_ZR_Obrasci_2005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565"/>
  <sheetViews>
    <sheetView tabSelected="1" view="pageBreakPreview" topLeftCell="A535" zoomScaleNormal="100" zoomScaleSheetLayoutView="100" workbookViewId="0">
      <selection activeCell="F265" sqref="F265"/>
    </sheetView>
  </sheetViews>
  <sheetFormatPr defaultRowHeight="15" x14ac:dyDescent="0.25"/>
  <cols>
    <col min="1" max="1" width="7.28515625" customWidth="1"/>
    <col min="2" max="2" width="7" customWidth="1"/>
    <col min="3" max="3" width="34.7109375" customWidth="1"/>
    <col min="4" max="4" width="9.5703125" customWidth="1"/>
    <col min="5" max="5" width="10" style="76" customWidth="1"/>
    <col min="6" max="6" width="9.140625" customWidth="1"/>
    <col min="7" max="7" width="8" style="76" customWidth="1"/>
    <col min="8" max="8" width="7.5703125" style="76" customWidth="1"/>
    <col min="9" max="9" width="9.5703125" bestFit="1" customWidth="1"/>
    <col min="10" max="10" width="9.140625" style="76"/>
    <col min="12" max="12" width="9.140625" style="76"/>
  </cols>
  <sheetData>
    <row r="2" spans="1:14" ht="15.75" x14ac:dyDescent="0.25">
      <c r="A2" s="47" t="s">
        <v>464</v>
      </c>
    </row>
    <row r="3" spans="1:14" ht="15.75" x14ac:dyDescent="0.25">
      <c r="A3" s="47" t="s">
        <v>465</v>
      </c>
    </row>
    <row r="4" spans="1:14" ht="15.75" x14ac:dyDescent="0.25">
      <c r="A4" s="47"/>
    </row>
    <row r="5" spans="1:14" ht="15.75" x14ac:dyDescent="0.25">
      <c r="A5" s="47"/>
    </row>
    <row r="6" spans="1:14" ht="15.75" x14ac:dyDescent="0.25">
      <c r="A6" s="47"/>
    </row>
    <row r="7" spans="1:14" ht="15.75" x14ac:dyDescent="0.25">
      <c r="A7" s="47"/>
    </row>
    <row r="9" spans="1:14" ht="18.75" x14ac:dyDescent="0.3">
      <c r="A9" s="48" t="s">
        <v>475</v>
      </c>
    </row>
    <row r="12" spans="1:14" x14ac:dyDescent="0.25">
      <c r="A12" s="1" t="s">
        <v>0</v>
      </c>
      <c r="B12" s="2"/>
      <c r="C12" s="2"/>
      <c r="K12" s="76"/>
    </row>
    <row r="13" spans="1:14" ht="9.75" customHeight="1" thickBot="1" x14ac:dyDescent="0.3">
      <c r="A13" s="3"/>
      <c r="B13" s="2"/>
      <c r="C13" s="2"/>
      <c r="M13" s="4" t="s">
        <v>1</v>
      </c>
      <c r="N13" s="4"/>
    </row>
    <row r="14" spans="1:14" ht="15" customHeight="1" x14ac:dyDescent="0.25">
      <c r="A14" s="107" t="s">
        <v>2</v>
      </c>
      <c r="B14" s="109" t="s">
        <v>3</v>
      </c>
      <c r="C14" s="109" t="s">
        <v>4</v>
      </c>
      <c r="D14" s="109" t="s">
        <v>5</v>
      </c>
      <c r="E14" s="109"/>
      <c r="F14" s="109"/>
      <c r="G14" s="109"/>
      <c r="H14" s="109"/>
      <c r="I14" s="109"/>
      <c r="J14" s="109"/>
      <c r="K14" s="111"/>
      <c r="L14" s="111"/>
      <c r="M14" s="112"/>
      <c r="N14" s="66"/>
    </row>
    <row r="15" spans="1:14" x14ac:dyDescent="0.25">
      <c r="A15" s="108"/>
      <c r="B15" s="104"/>
      <c r="C15" s="110"/>
      <c r="D15" s="113" t="s">
        <v>472</v>
      </c>
      <c r="E15" s="104" t="s">
        <v>6</v>
      </c>
      <c r="F15" s="104"/>
      <c r="G15" s="104"/>
      <c r="H15" s="104"/>
      <c r="I15" s="104"/>
      <c r="J15" s="114" t="s">
        <v>469</v>
      </c>
      <c r="K15" s="104" t="s">
        <v>7</v>
      </c>
      <c r="L15" s="105" t="s">
        <v>470</v>
      </c>
      <c r="M15" s="115" t="s">
        <v>8</v>
      </c>
      <c r="N15" s="66"/>
    </row>
    <row r="16" spans="1:14" ht="75" customHeight="1" x14ac:dyDescent="0.25">
      <c r="A16" s="108"/>
      <c r="B16" s="104"/>
      <c r="C16" s="110"/>
      <c r="D16" s="113"/>
      <c r="E16" s="77" t="s">
        <v>473</v>
      </c>
      <c r="F16" s="5" t="s">
        <v>9</v>
      </c>
      <c r="G16" s="77" t="s">
        <v>467</v>
      </c>
      <c r="H16" s="77" t="s">
        <v>468</v>
      </c>
      <c r="I16" s="5" t="s">
        <v>10</v>
      </c>
      <c r="J16" s="114"/>
      <c r="K16" s="104"/>
      <c r="L16" s="105"/>
      <c r="M16" s="115"/>
      <c r="N16" s="66"/>
    </row>
    <row r="17" spans="1:14" x14ac:dyDescent="0.25">
      <c r="A17" s="6">
        <v>1</v>
      </c>
      <c r="B17" s="5">
        <v>2</v>
      </c>
      <c r="C17" s="5">
        <v>3</v>
      </c>
      <c r="D17" s="7">
        <v>4</v>
      </c>
      <c r="E17" s="78">
        <v>5</v>
      </c>
      <c r="F17" s="7">
        <v>6</v>
      </c>
      <c r="G17" s="78">
        <v>7</v>
      </c>
      <c r="H17" s="78">
        <v>8</v>
      </c>
      <c r="I17" s="7">
        <v>9</v>
      </c>
      <c r="J17" s="78">
        <v>10</v>
      </c>
      <c r="K17" s="59">
        <v>11</v>
      </c>
      <c r="L17" s="91">
        <v>12</v>
      </c>
      <c r="M17" s="8">
        <v>13</v>
      </c>
      <c r="N17" s="67"/>
    </row>
    <row r="18" spans="1:14" ht="38.25" x14ac:dyDescent="0.25">
      <c r="A18" s="9">
        <v>5001</v>
      </c>
      <c r="B18" s="5"/>
      <c r="C18" s="10" t="s">
        <v>11</v>
      </c>
      <c r="D18" s="11">
        <f t="shared" ref="D18:D81" si="0">SUM(E18:M18)</f>
        <v>2122565</v>
      </c>
      <c r="E18" s="79">
        <f t="shared" ref="E18:M18" si="1">E19+E143</f>
        <v>2637</v>
      </c>
      <c r="F18" s="11">
        <f t="shared" si="1"/>
        <v>91278</v>
      </c>
      <c r="G18" s="79">
        <f t="shared" si="1"/>
        <v>12</v>
      </c>
      <c r="H18" s="79">
        <f t="shared" si="1"/>
        <v>1233</v>
      </c>
      <c r="I18" s="11">
        <f t="shared" si="1"/>
        <v>2006023</v>
      </c>
      <c r="J18" s="79">
        <f t="shared" si="1"/>
        <v>6226</v>
      </c>
      <c r="K18" s="11">
        <f t="shared" si="1"/>
        <v>3420</v>
      </c>
      <c r="L18" s="79">
        <f t="shared" si="1"/>
        <v>3768</v>
      </c>
      <c r="M18" s="12">
        <f t="shared" si="1"/>
        <v>7968</v>
      </c>
      <c r="N18" s="56"/>
    </row>
    <row r="19" spans="1:14" ht="25.5" x14ac:dyDescent="0.25">
      <c r="A19" s="9">
        <v>5002</v>
      </c>
      <c r="B19" s="5">
        <v>700000</v>
      </c>
      <c r="C19" s="10" t="s">
        <v>12</v>
      </c>
      <c r="D19" s="11">
        <f t="shared" si="0"/>
        <v>2122544</v>
      </c>
      <c r="E19" s="79">
        <f t="shared" ref="E19:M19" si="2">E20+E72+E86+E98+E127+E132+E136</f>
        <v>2637</v>
      </c>
      <c r="F19" s="11">
        <f t="shared" si="2"/>
        <v>91278</v>
      </c>
      <c r="G19" s="79">
        <f t="shared" si="2"/>
        <v>12</v>
      </c>
      <c r="H19" s="79">
        <f t="shared" si="2"/>
        <v>1233</v>
      </c>
      <c r="I19" s="11">
        <f t="shared" si="2"/>
        <v>2006023</v>
      </c>
      <c r="J19" s="79">
        <f t="shared" si="2"/>
        <v>6226</v>
      </c>
      <c r="K19" s="11">
        <f t="shared" si="2"/>
        <v>3420</v>
      </c>
      <c r="L19" s="79">
        <f t="shared" si="2"/>
        <v>3768</v>
      </c>
      <c r="M19" s="12">
        <f t="shared" si="2"/>
        <v>7947</v>
      </c>
      <c r="N19" s="56"/>
    </row>
    <row r="20" spans="1:14" ht="25.5" x14ac:dyDescent="0.25">
      <c r="A20" s="13">
        <v>5003</v>
      </c>
      <c r="B20" s="5">
        <v>710000</v>
      </c>
      <c r="C20" s="10" t="s">
        <v>13</v>
      </c>
      <c r="D20" s="11">
        <f t="shared" si="0"/>
        <v>0</v>
      </c>
      <c r="E20" s="79">
        <f t="shared" ref="E20:M20" si="3">E21+E29+E31+E38+E44+E51+E54+E65</f>
        <v>0</v>
      </c>
      <c r="F20" s="11">
        <f t="shared" si="3"/>
        <v>0</v>
      </c>
      <c r="G20" s="79">
        <f t="shared" si="3"/>
        <v>0</v>
      </c>
      <c r="H20" s="79">
        <f t="shared" si="3"/>
        <v>0</v>
      </c>
      <c r="I20" s="11">
        <f t="shared" si="3"/>
        <v>0</v>
      </c>
      <c r="J20" s="79">
        <f t="shared" si="3"/>
        <v>0</v>
      </c>
      <c r="K20" s="11">
        <f t="shared" si="3"/>
        <v>0</v>
      </c>
      <c r="L20" s="79">
        <f t="shared" si="3"/>
        <v>0</v>
      </c>
      <c r="M20" s="12">
        <f t="shared" si="3"/>
        <v>0</v>
      </c>
      <c r="N20" s="56"/>
    </row>
    <row r="21" spans="1:14" ht="36" customHeight="1" x14ac:dyDescent="0.25">
      <c r="A21" s="13">
        <v>5004</v>
      </c>
      <c r="B21" s="5">
        <v>711000</v>
      </c>
      <c r="C21" s="10" t="s">
        <v>14</v>
      </c>
      <c r="D21" s="11">
        <f t="shared" si="0"/>
        <v>0</v>
      </c>
      <c r="E21" s="79">
        <f>SUM(E22+E27+E28)</f>
        <v>0</v>
      </c>
      <c r="F21" s="11">
        <f t="shared" ref="F21:M21" si="4">SUM(F22+F27+F28)</f>
        <v>0</v>
      </c>
      <c r="G21" s="79">
        <f t="shared" si="4"/>
        <v>0</v>
      </c>
      <c r="H21" s="79">
        <f t="shared" si="4"/>
        <v>0</v>
      </c>
      <c r="I21" s="11">
        <f t="shared" si="4"/>
        <v>0</v>
      </c>
      <c r="J21" s="79">
        <f t="shared" si="4"/>
        <v>0</v>
      </c>
      <c r="K21" s="11">
        <f t="shared" si="4"/>
        <v>0</v>
      </c>
      <c r="L21" s="79">
        <f t="shared" si="4"/>
        <v>0</v>
      </c>
      <c r="M21" s="11">
        <f t="shared" si="4"/>
        <v>0</v>
      </c>
      <c r="N21" s="56"/>
    </row>
    <row r="22" spans="1:14" ht="55.5" customHeight="1" thickBot="1" x14ac:dyDescent="0.3">
      <c r="A22" s="49">
        <v>5005</v>
      </c>
      <c r="B22" s="50">
        <v>711100</v>
      </c>
      <c r="C22" s="10" t="s">
        <v>15</v>
      </c>
      <c r="D22" s="38">
        <f t="shared" si="0"/>
        <v>0</v>
      </c>
      <c r="E22" s="80"/>
      <c r="F22" s="51"/>
      <c r="G22" s="80"/>
      <c r="H22" s="80"/>
      <c r="I22" s="51"/>
      <c r="J22" s="80"/>
      <c r="K22" s="61"/>
      <c r="L22" s="92"/>
      <c r="M22" s="52"/>
      <c r="N22" s="68"/>
    </row>
    <row r="23" spans="1:14" ht="15" customHeight="1" x14ac:dyDescent="0.25">
      <c r="A23" s="116" t="s">
        <v>2</v>
      </c>
      <c r="B23" s="117" t="s">
        <v>3</v>
      </c>
      <c r="C23" s="118" t="s">
        <v>4</v>
      </c>
      <c r="D23" s="109" t="s">
        <v>5</v>
      </c>
      <c r="E23" s="109"/>
      <c r="F23" s="109"/>
      <c r="G23" s="109"/>
      <c r="H23" s="109"/>
      <c r="I23" s="109"/>
      <c r="J23" s="109"/>
      <c r="K23" s="111"/>
      <c r="L23" s="111"/>
      <c r="M23" s="112"/>
      <c r="N23" s="66"/>
    </row>
    <row r="24" spans="1:14" ht="15" customHeight="1" x14ac:dyDescent="0.25">
      <c r="A24" s="116"/>
      <c r="B24" s="117"/>
      <c r="C24" s="118"/>
      <c r="D24" s="113" t="s">
        <v>472</v>
      </c>
      <c r="E24" s="104" t="s">
        <v>6</v>
      </c>
      <c r="F24" s="104"/>
      <c r="G24" s="104"/>
      <c r="H24" s="104"/>
      <c r="I24" s="104"/>
      <c r="J24" s="114" t="s">
        <v>469</v>
      </c>
      <c r="K24" s="104" t="s">
        <v>7</v>
      </c>
      <c r="L24" s="105" t="s">
        <v>470</v>
      </c>
      <c r="M24" s="115" t="s">
        <v>8</v>
      </c>
      <c r="N24" s="66"/>
    </row>
    <row r="25" spans="1:14" ht="24.75" customHeight="1" x14ac:dyDescent="0.25">
      <c r="A25" s="116"/>
      <c r="B25" s="117"/>
      <c r="C25" s="118"/>
      <c r="D25" s="113"/>
      <c r="E25" s="77" t="s">
        <v>473</v>
      </c>
      <c r="F25" s="58" t="s">
        <v>9</v>
      </c>
      <c r="G25" s="77" t="s">
        <v>467</v>
      </c>
      <c r="H25" s="77" t="s">
        <v>468</v>
      </c>
      <c r="I25" s="58" t="s">
        <v>10</v>
      </c>
      <c r="J25" s="114"/>
      <c r="K25" s="104"/>
      <c r="L25" s="105"/>
      <c r="M25" s="115"/>
      <c r="N25" s="66"/>
    </row>
    <row r="26" spans="1:14" ht="12" customHeight="1" x14ac:dyDescent="0.25">
      <c r="A26" s="17" t="s">
        <v>16</v>
      </c>
      <c r="B26" s="18" t="s">
        <v>17</v>
      </c>
      <c r="C26" s="18" t="s">
        <v>18</v>
      </c>
      <c r="D26" s="7">
        <v>4</v>
      </c>
      <c r="E26" s="78">
        <v>5</v>
      </c>
      <c r="F26" s="7">
        <v>6</v>
      </c>
      <c r="G26" s="78">
        <v>7</v>
      </c>
      <c r="H26" s="78">
        <v>8</v>
      </c>
      <c r="I26" s="7">
        <v>9</v>
      </c>
      <c r="J26" s="78">
        <v>10</v>
      </c>
      <c r="K26" s="59">
        <v>11</v>
      </c>
      <c r="L26" s="91">
        <v>12</v>
      </c>
      <c r="M26" s="8">
        <v>13</v>
      </c>
      <c r="N26" s="69"/>
    </row>
    <row r="27" spans="1:14" ht="23.25" customHeight="1" x14ac:dyDescent="0.25">
      <c r="A27" s="14">
        <v>5006</v>
      </c>
      <c r="B27" s="15">
        <v>711200</v>
      </c>
      <c r="C27" s="16" t="s">
        <v>19</v>
      </c>
      <c r="D27" s="20">
        <f t="shared" si="0"/>
        <v>0</v>
      </c>
      <c r="E27" s="81"/>
      <c r="F27" s="19"/>
      <c r="G27" s="81"/>
      <c r="H27" s="81"/>
      <c r="I27" s="19"/>
      <c r="J27" s="81"/>
      <c r="K27" s="62"/>
      <c r="L27" s="93"/>
      <c r="M27" s="21"/>
      <c r="N27" s="70"/>
    </row>
    <row r="28" spans="1:14" ht="24" customHeight="1" x14ac:dyDescent="0.25">
      <c r="A28" s="14">
        <v>5007</v>
      </c>
      <c r="B28" s="15">
        <v>711300</v>
      </c>
      <c r="C28" s="16" t="s">
        <v>20</v>
      </c>
      <c r="D28" s="20">
        <f t="shared" si="0"/>
        <v>0</v>
      </c>
      <c r="E28" s="81"/>
      <c r="F28" s="19"/>
      <c r="G28" s="81"/>
      <c r="H28" s="81"/>
      <c r="I28" s="19"/>
      <c r="J28" s="81"/>
      <c r="K28" s="62"/>
      <c r="L28" s="93"/>
      <c r="M28" s="21"/>
      <c r="N28" s="70"/>
    </row>
    <row r="29" spans="1:14" ht="12" customHeight="1" x14ac:dyDescent="0.25">
      <c r="A29" s="13">
        <v>5008</v>
      </c>
      <c r="B29" s="5">
        <v>712000</v>
      </c>
      <c r="C29" s="10" t="s">
        <v>21</v>
      </c>
      <c r="D29" s="11">
        <f t="shared" si="0"/>
        <v>0</v>
      </c>
      <c r="E29" s="79">
        <f t="shared" ref="E29:M29" si="5">E30</f>
        <v>0</v>
      </c>
      <c r="F29" s="11">
        <f t="shared" si="5"/>
        <v>0</v>
      </c>
      <c r="G29" s="79">
        <f t="shared" si="5"/>
        <v>0</v>
      </c>
      <c r="H29" s="79">
        <f t="shared" si="5"/>
        <v>0</v>
      </c>
      <c r="I29" s="11">
        <f t="shared" si="5"/>
        <v>0</v>
      </c>
      <c r="J29" s="79">
        <f t="shared" si="5"/>
        <v>0</v>
      </c>
      <c r="K29" s="11">
        <f t="shared" si="5"/>
        <v>0</v>
      </c>
      <c r="L29" s="79">
        <f t="shared" si="5"/>
        <v>0</v>
      </c>
      <c r="M29" s="12">
        <f t="shared" si="5"/>
        <v>0</v>
      </c>
      <c r="N29" s="56"/>
    </row>
    <row r="30" spans="1:14" ht="12.75" customHeight="1" x14ac:dyDescent="0.25">
      <c r="A30" s="14">
        <v>5009</v>
      </c>
      <c r="B30" s="15">
        <v>712100</v>
      </c>
      <c r="C30" s="16" t="s">
        <v>22</v>
      </c>
      <c r="D30" s="20">
        <f t="shared" si="0"/>
        <v>0</v>
      </c>
      <c r="E30" s="81"/>
      <c r="F30" s="19"/>
      <c r="G30" s="81"/>
      <c r="H30" s="81"/>
      <c r="I30" s="19"/>
      <c r="J30" s="81"/>
      <c r="K30" s="62"/>
      <c r="L30" s="93"/>
      <c r="M30" s="21"/>
      <c r="N30" s="70"/>
    </row>
    <row r="31" spans="1:14" ht="12.75" customHeight="1" x14ac:dyDescent="0.25">
      <c r="A31" s="13">
        <v>5010</v>
      </c>
      <c r="B31" s="5">
        <v>713000</v>
      </c>
      <c r="C31" s="10" t="s">
        <v>23</v>
      </c>
      <c r="D31" s="11">
        <f t="shared" si="0"/>
        <v>0</v>
      </c>
      <c r="E31" s="79">
        <f t="shared" ref="E31:M31" si="6">SUM(E32:E37)</f>
        <v>0</v>
      </c>
      <c r="F31" s="11">
        <f t="shared" si="6"/>
        <v>0</v>
      </c>
      <c r="G31" s="79">
        <f t="shared" si="6"/>
        <v>0</v>
      </c>
      <c r="H31" s="79">
        <f t="shared" si="6"/>
        <v>0</v>
      </c>
      <c r="I31" s="11">
        <f t="shared" si="6"/>
        <v>0</v>
      </c>
      <c r="J31" s="79">
        <f t="shared" si="6"/>
        <v>0</v>
      </c>
      <c r="K31" s="11">
        <f t="shared" si="6"/>
        <v>0</v>
      </c>
      <c r="L31" s="79">
        <f t="shared" si="6"/>
        <v>0</v>
      </c>
      <c r="M31" s="12">
        <f t="shared" si="6"/>
        <v>0</v>
      </c>
      <c r="N31" s="56"/>
    </row>
    <row r="32" spans="1:14" ht="13.5" customHeight="1" x14ac:dyDescent="0.25">
      <c r="A32" s="14">
        <v>5011</v>
      </c>
      <c r="B32" s="15">
        <v>713100</v>
      </c>
      <c r="C32" s="16" t="s">
        <v>24</v>
      </c>
      <c r="D32" s="20">
        <f t="shared" si="0"/>
        <v>0</v>
      </c>
      <c r="E32" s="81"/>
      <c r="F32" s="19"/>
      <c r="G32" s="81"/>
      <c r="H32" s="81"/>
      <c r="I32" s="19"/>
      <c r="J32" s="81"/>
      <c r="K32" s="62"/>
      <c r="L32" s="93"/>
      <c r="M32" s="21"/>
      <c r="N32" s="70"/>
    </row>
    <row r="33" spans="1:14" ht="12.75" customHeight="1" x14ac:dyDescent="0.25">
      <c r="A33" s="14">
        <v>5012</v>
      </c>
      <c r="B33" s="15">
        <v>713200</v>
      </c>
      <c r="C33" s="16" t="s">
        <v>25</v>
      </c>
      <c r="D33" s="20">
        <f t="shared" si="0"/>
        <v>0</v>
      </c>
      <c r="E33" s="81"/>
      <c r="F33" s="19"/>
      <c r="G33" s="81"/>
      <c r="H33" s="81"/>
      <c r="I33" s="19"/>
      <c r="J33" s="81"/>
      <c r="K33" s="62"/>
      <c r="L33" s="93"/>
      <c r="M33" s="21"/>
      <c r="N33" s="70"/>
    </row>
    <row r="34" spans="1:14" ht="11.25" customHeight="1" x14ac:dyDescent="0.25">
      <c r="A34" s="14">
        <v>5013</v>
      </c>
      <c r="B34" s="15">
        <v>713300</v>
      </c>
      <c r="C34" s="16" t="s">
        <v>26</v>
      </c>
      <c r="D34" s="20">
        <f t="shared" si="0"/>
        <v>0</v>
      </c>
      <c r="E34" s="81"/>
      <c r="F34" s="19"/>
      <c r="G34" s="81"/>
      <c r="H34" s="81"/>
      <c r="I34" s="19"/>
      <c r="J34" s="81"/>
      <c r="K34" s="62"/>
      <c r="L34" s="93"/>
      <c r="M34" s="21"/>
      <c r="N34" s="70"/>
    </row>
    <row r="35" spans="1:14" ht="12.75" customHeight="1" x14ac:dyDescent="0.25">
      <c r="A35" s="14">
        <v>5014</v>
      </c>
      <c r="B35" s="15">
        <v>713400</v>
      </c>
      <c r="C35" s="16" t="s">
        <v>27</v>
      </c>
      <c r="D35" s="20">
        <f t="shared" si="0"/>
        <v>0</v>
      </c>
      <c r="E35" s="81"/>
      <c r="F35" s="19"/>
      <c r="G35" s="81"/>
      <c r="H35" s="81"/>
      <c r="I35" s="19"/>
      <c r="J35" s="81"/>
      <c r="K35" s="62"/>
      <c r="L35" s="93"/>
      <c r="M35" s="21"/>
      <c r="N35" s="70"/>
    </row>
    <row r="36" spans="1:14" ht="12.75" customHeight="1" x14ac:dyDescent="0.25">
      <c r="A36" s="14">
        <v>5015</v>
      </c>
      <c r="B36" s="15">
        <v>713500</v>
      </c>
      <c r="C36" s="16" t="s">
        <v>28</v>
      </c>
      <c r="D36" s="20">
        <f t="shared" si="0"/>
        <v>0</v>
      </c>
      <c r="E36" s="81"/>
      <c r="F36" s="19"/>
      <c r="G36" s="81"/>
      <c r="H36" s="81"/>
      <c r="I36" s="19"/>
      <c r="J36" s="81"/>
      <c r="K36" s="62"/>
      <c r="L36" s="93"/>
      <c r="M36" s="21"/>
      <c r="N36" s="70"/>
    </row>
    <row r="37" spans="1:14" ht="12" customHeight="1" x14ac:dyDescent="0.25">
      <c r="A37" s="14">
        <v>5016</v>
      </c>
      <c r="B37" s="15">
        <v>713600</v>
      </c>
      <c r="C37" s="16" t="s">
        <v>29</v>
      </c>
      <c r="D37" s="20">
        <f t="shared" si="0"/>
        <v>0</v>
      </c>
      <c r="E37" s="82"/>
      <c r="F37" s="22"/>
      <c r="G37" s="82"/>
      <c r="H37" s="82"/>
      <c r="I37" s="22"/>
      <c r="J37" s="82"/>
      <c r="K37" s="63"/>
      <c r="L37" s="94"/>
      <c r="M37" s="23"/>
      <c r="N37" s="68"/>
    </row>
    <row r="38" spans="1:14" ht="28.5" customHeight="1" x14ac:dyDescent="0.25">
      <c r="A38" s="13">
        <v>5017</v>
      </c>
      <c r="B38" s="5">
        <v>714000</v>
      </c>
      <c r="C38" s="10" t="s">
        <v>30</v>
      </c>
      <c r="D38" s="11">
        <f t="shared" si="0"/>
        <v>0</v>
      </c>
      <c r="E38" s="79">
        <f t="shared" ref="E38:M38" si="7">SUM(E39:E43)</f>
        <v>0</v>
      </c>
      <c r="F38" s="11">
        <f t="shared" si="7"/>
        <v>0</v>
      </c>
      <c r="G38" s="79">
        <f t="shared" si="7"/>
        <v>0</v>
      </c>
      <c r="H38" s="79">
        <f t="shared" si="7"/>
        <v>0</v>
      </c>
      <c r="I38" s="11">
        <f t="shared" si="7"/>
        <v>0</v>
      </c>
      <c r="J38" s="79">
        <f t="shared" si="7"/>
        <v>0</v>
      </c>
      <c r="K38" s="11">
        <f t="shared" si="7"/>
        <v>0</v>
      </c>
      <c r="L38" s="79">
        <f t="shared" si="7"/>
        <v>0</v>
      </c>
      <c r="M38" s="12">
        <f t="shared" si="7"/>
        <v>0</v>
      </c>
      <c r="N38" s="56"/>
    </row>
    <row r="39" spans="1:14" ht="11.25" customHeight="1" x14ac:dyDescent="0.25">
      <c r="A39" s="14">
        <v>5018</v>
      </c>
      <c r="B39" s="15">
        <v>714100</v>
      </c>
      <c r="C39" s="16" t="s">
        <v>31</v>
      </c>
      <c r="D39" s="20">
        <f t="shared" si="0"/>
        <v>0</v>
      </c>
      <c r="E39" s="81"/>
      <c r="F39" s="19"/>
      <c r="G39" s="81"/>
      <c r="H39" s="81"/>
      <c r="I39" s="19"/>
      <c r="J39" s="81"/>
      <c r="K39" s="62"/>
      <c r="L39" s="93"/>
      <c r="M39" s="21"/>
      <c r="N39" s="70"/>
    </row>
    <row r="40" spans="1:14" ht="12" customHeight="1" x14ac:dyDescent="0.25">
      <c r="A40" s="14">
        <v>5019</v>
      </c>
      <c r="B40" s="15">
        <v>714300</v>
      </c>
      <c r="C40" s="16" t="s">
        <v>32</v>
      </c>
      <c r="D40" s="20">
        <f t="shared" si="0"/>
        <v>0</v>
      </c>
      <c r="E40" s="81"/>
      <c r="F40" s="19"/>
      <c r="G40" s="81"/>
      <c r="H40" s="81"/>
      <c r="I40" s="19"/>
      <c r="J40" s="81"/>
      <c r="K40" s="62"/>
      <c r="L40" s="93"/>
      <c r="M40" s="21"/>
      <c r="N40" s="70"/>
    </row>
    <row r="41" spans="1:14" ht="11.25" customHeight="1" x14ac:dyDescent="0.25">
      <c r="A41" s="14">
        <v>5020</v>
      </c>
      <c r="B41" s="15">
        <v>714400</v>
      </c>
      <c r="C41" s="16" t="s">
        <v>33</v>
      </c>
      <c r="D41" s="20">
        <f t="shared" si="0"/>
        <v>0</v>
      </c>
      <c r="E41" s="81"/>
      <c r="F41" s="19"/>
      <c r="G41" s="81"/>
      <c r="H41" s="81"/>
      <c r="I41" s="19"/>
      <c r="J41" s="81"/>
      <c r="K41" s="62"/>
      <c r="L41" s="93"/>
      <c r="M41" s="21"/>
      <c r="N41" s="70"/>
    </row>
    <row r="42" spans="1:14" ht="27" customHeight="1" x14ac:dyDescent="0.25">
      <c r="A42" s="14">
        <v>5021</v>
      </c>
      <c r="B42" s="15">
        <v>714500</v>
      </c>
      <c r="C42" s="16" t="s">
        <v>34</v>
      </c>
      <c r="D42" s="20">
        <f t="shared" si="0"/>
        <v>0</v>
      </c>
      <c r="E42" s="81"/>
      <c r="F42" s="19"/>
      <c r="G42" s="81"/>
      <c r="H42" s="81"/>
      <c r="I42" s="19"/>
      <c r="J42" s="81"/>
      <c r="K42" s="62"/>
      <c r="L42" s="93"/>
      <c r="M42" s="21"/>
      <c r="N42" s="70"/>
    </row>
    <row r="43" spans="1:14" ht="12.75" customHeight="1" x14ac:dyDescent="0.25">
      <c r="A43" s="14">
        <v>5022</v>
      </c>
      <c r="B43" s="15">
        <v>714600</v>
      </c>
      <c r="C43" s="16" t="s">
        <v>35</v>
      </c>
      <c r="D43" s="20">
        <f t="shared" si="0"/>
        <v>0</v>
      </c>
      <c r="E43" s="81"/>
      <c r="F43" s="19"/>
      <c r="G43" s="81"/>
      <c r="H43" s="81"/>
      <c r="I43" s="19"/>
      <c r="J43" s="81"/>
      <c r="K43" s="62"/>
      <c r="L43" s="93"/>
      <c r="M43" s="21"/>
      <c r="N43" s="70"/>
    </row>
    <row r="44" spans="1:14" ht="36" customHeight="1" x14ac:dyDescent="0.25">
      <c r="A44" s="13">
        <v>5023</v>
      </c>
      <c r="B44" s="5">
        <v>715000</v>
      </c>
      <c r="C44" s="10" t="s">
        <v>36</v>
      </c>
      <c r="D44" s="11">
        <f t="shared" si="0"/>
        <v>0</v>
      </c>
      <c r="E44" s="79">
        <f t="shared" ref="E44:M44" si="8">SUM(E45:E50)</f>
        <v>0</v>
      </c>
      <c r="F44" s="11">
        <f t="shared" si="8"/>
        <v>0</v>
      </c>
      <c r="G44" s="79">
        <f t="shared" si="8"/>
        <v>0</v>
      </c>
      <c r="H44" s="79">
        <f t="shared" si="8"/>
        <v>0</v>
      </c>
      <c r="I44" s="11">
        <f t="shared" si="8"/>
        <v>0</v>
      </c>
      <c r="J44" s="79">
        <f t="shared" si="8"/>
        <v>0</v>
      </c>
      <c r="K44" s="11">
        <f t="shared" si="8"/>
        <v>0</v>
      </c>
      <c r="L44" s="79">
        <f t="shared" si="8"/>
        <v>0</v>
      </c>
      <c r="M44" s="12">
        <f t="shared" si="8"/>
        <v>0</v>
      </c>
      <c r="N44" s="56"/>
    </row>
    <row r="45" spans="1:14" ht="12.75" customHeight="1" x14ac:dyDescent="0.25">
      <c r="A45" s="14">
        <v>5024</v>
      </c>
      <c r="B45" s="15">
        <v>715100</v>
      </c>
      <c r="C45" s="16" t="s">
        <v>37</v>
      </c>
      <c r="D45" s="20">
        <f t="shared" si="0"/>
        <v>0</v>
      </c>
      <c r="E45" s="81"/>
      <c r="F45" s="19"/>
      <c r="G45" s="81"/>
      <c r="H45" s="81"/>
      <c r="I45" s="19"/>
      <c r="J45" s="81"/>
      <c r="K45" s="62"/>
      <c r="L45" s="93"/>
      <c r="M45" s="21"/>
      <c r="N45" s="70"/>
    </row>
    <row r="46" spans="1:14" ht="12" customHeight="1" x14ac:dyDescent="0.25">
      <c r="A46" s="14">
        <v>5025</v>
      </c>
      <c r="B46" s="15">
        <v>715200</v>
      </c>
      <c r="C46" s="16" t="s">
        <v>38</v>
      </c>
      <c r="D46" s="20">
        <f t="shared" si="0"/>
        <v>0</v>
      </c>
      <c r="E46" s="81"/>
      <c r="F46" s="19"/>
      <c r="G46" s="81"/>
      <c r="H46" s="81"/>
      <c r="I46" s="19"/>
      <c r="J46" s="81"/>
      <c r="K46" s="62"/>
      <c r="L46" s="93"/>
      <c r="M46" s="21"/>
      <c r="N46" s="70"/>
    </row>
    <row r="47" spans="1:14" x14ac:dyDescent="0.25">
      <c r="A47" s="14">
        <v>5026</v>
      </c>
      <c r="B47" s="15">
        <v>715300</v>
      </c>
      <c r="C47" s="16" t="s">
        <v>39</v>
      </c>
      <c r="D47" s="20">
        <f t="shared" si="0"/>
        <v>0</v>
      </c>
      <c r="E47" s="81"/>
      <c r="F47" s="19"/>
      <c r="G47" s="81"/>
      <c r="H47" s="81"/>
      <c r="I47" s="19"/>
      <c r="J47" s="81"/>
      <c r="K47" s="62"/>
      <c r="L47" s="93"/>
      <c r="M47" s="21"/>
      <c r="N47" s="70"/>
    </row>
    <row r="48" spans="1:14" ht="25.5" x14ac:dyDescent="0.25">
      <c r="A48" s="14">
        <v>5027</v>
      </c>
      <c r="B48" s="15">
        <v>715400</v>
      </c>
      <c r="C48" s="16" t="s">
        <v>40</v>
      </c>
      <c r="D48" s="20">
        <f t="shared" si="0"/>
        <v>0</v>
      </c>
      <c r="E48" s="81"/>
      <c r="F48" s="19"/>
      <c r="G48" s="81"/>
      <c r="H48" s="81"/>
      <c r="I48" s="19"/>
      <c r="J48" s="81"/>
      <c r="K48" s="62"/>
      <c r="L48" s="93"/>
      <c r="M48" s="21"/>
      <c r="N48" s="70"/>
    </row>
    <row r="49" spans="1:14" ht="12.75" customHeight="1" x14ac:dyDescent="0.25">
      <c r="A49" s="14">
        <v>5028</v>
      </c>
      <c r="B49" s="15">
        <v>715500</v>
      </c>
      <c r="C49" s="16" t="s">
        <v>41</v>
      </c>
      <c r="D49" s="20">
        <f t="shared" si="0"/>
        <v>0</v>
      </c>
      <c r="E49" s="81"/>
      <c r="F49" s="19"/>
      <c r="G49" s="81"/>
      <c r="H49" s="81"/>
      <c r="I49" s="19"/>
      <c r="J49" s="81"/>
      <c r="K49" s="62"/>
      <c r="L49" s="93"/>
      <c r="M49" s="21"/>
      <c r="N49" s="70"/>
    </row>
    <row r="50" spans="1:14" ht="11.25" customHeight="1" x14ac:dyDescent="0.25">
      <c r="A50" s="14">
        <v>5029</v>
      </c>
      <c r="B50" s="15">
        <v>715600</v>
      </c>
      <c r="C50" s="16" t="s">
        <v>42</v>
      </c>
      <c r="D50" s="20">
        <f t="shared" si="0"/>
        <v>0</v>
      </c>
      <c r="E50" s="81"/>
      <c r="F50" s="19"/>
      <c r="G50" s="81"/>
      <c r="H50" s="81"/>
      <c r="I50" s="19"/>
      <c r="J50" s="81"/>
      <c r="K50" s="62"/>
      <c r="L50" s="93"/>
      <c r="M50" s="21"/>
      <c r="N50" s="70"/>
    </row>
    <row r="51" spans="1:14" ht="12" customHeight="1" x14ac:dyDescent="0.25">
      <c r="A51" s="13">
        <v>5030</v>
      </c>
      <c r="B51" s="5">
        <v>716000</v>
      </c>
      <c r="C51" s="10" t="s">
        <v>43</v>
      </c>
      <c r="D51" s="11">
        <f t="shared" si="0"/>
        <v>0</v>
      </c>
      <c r="E51" s="79">
        <f t="shared" ref="E51:M51" si="9">E52+E53</f>
        <v>0</v>
      </c>
      <c r="F51" s="11">
        <f t="shared" si="9"/>
        <v>0</v>
      </c>
      <c r="G51" s="79">
        <f t="shared" si="9"/>
        <v>0</v>
      </c>
      <c r="H51" s="79">
        <f t="shared" si="9"/>
        <v>0</v>
      </c>
      <c r="I51" s="11">
        <f t="shared" si="9"/>
        <v>0</v>
      </c>
      <c r="J51" s="79">
        <f t="shared" si="9"/>
        <v>0</v>
      </c>
      <c r="K51" s="11">
        <f t="shared" si="9"/>
        <v>0</v>
      </c>
      <c r="L51" s="79">
        <f t="shared" si="9"/>
        <v>0</v>
      </c>
      <c r="M51" s="12">
        <f t="shared" si="9"/>
        <v>0</v>
      </c>
      <c r="N51" s="56"/>
    </row>
    <row r="52" spans="1:14" ht="24" customHeight="1" x14ac:dyDescent="0.25">
      <c r="A52" s="14">
        <v>5031</v>
      </c>
      <c r="B52" s="15">
        <v>716100</v>
      </c>
      <c r="C52" s="16" t="s">
        <v>44</v>
      </c>
      <c r="D52" s="20">
        <f t="shared" si="0"/>
        <v>0</v>
      </c>
      <c r="E52" s="81"/>
      <c r="F52" s="19"/>
      <c r="G52" s="81"/>
      <c r="H52" s="81"/>
      <c r="I52" s="19"/>
      <c r="J52" s="81"/>
      <c r="K52" s="62"/>
      <c r="L52" s="93"/>
      <c r="M52" s="21"/>
      <c r="N52" s="70"/>
    </row>
    <row r="53" spans="1:14" ht="25.5" x14ac:dyDescent="0.25">
      <c r="A53" s="14">
        <v>5032</v>
      </c>
      <c r="B53" s="15">
        <v>716200</v>
      </c>
      <c r="C53" s="16" t="s">
        <v>45</v>
      </c>
      <c r="D53" s="20">
        <f t="shared" si="0"/>
        <v>0</v>
      </c>
      <c r="E53" s="81"/>
      <c r="F53" s="19"/>
      <c r="G53" s="81"/>
      <c r="H53" s="81"/>
      <c r="I53" s="19"/>
      <c r="J53" s="81"/>
      <c r="K53" s="62"/>
      <c r="L53" s="93"/>
      <c r="M53" s="21"/>
      <c r="N53" s="70"/>
    </row>
    <row r="54" spans="1:14" ht="15.75" thickBot="1" x14ac:dyDescent="0.3">
      <c r="A54" s="13">
        <v>5033</v>
      </c>
      <c r="B54" s="5">
        <v>717000</v>
      </c>
      <c r="C54" s="10" t="s">
        <v>46</v>
      </c>
      <c r="D54" s="11">
        <f t="shared" si="0"/>
        <v>0</v>
      </c>
      <c r="E54" s="79">
        <f t="shared" ref="E54:M54" si="10">SUM(E59:E64)</f>
        <v>0</v>
      </c>
      <c r="F54" s="11">
        <f t="shared" si="10"/>
        <v>0</v>
      </c>
      <c r="G54" s="79">
        <f t="shared" si="10"/>
        <v>0</v>
      </c>
      <c r="H54" s="79">
        <f t="shared" si="10"/>
        <v>0</v>
      </c>
      <c r="I54" s="11">
        <f t="shared" si="10"/>
        <v>0</v>
      </c>
      <c r="J54" s="79">
        <f t="shared" si="10"/>
        <v>0</v>
      </c>
      <c r="K54" s="11">
        <f t="shared" si="10"/>
        <v>0</v>
      </c>
      <c r="L54" s="79">
        <f t="shared" si="10"/>
        <v>0</v>
      </c>
      <c r="M54" s="12">
        <f t="shared" si="10"/>
        <v>0</v>
      </c>
      <c r="N54" s="56"/>
    </row>
    <row r="55" spans="1:14" ht="15" customHeight="1" x14ac:dyDescent="0.25">
      <c r="A55" s="116" t="s">
        <v>2</v>
      </c>
      <c r="B55" s="117" t="s">
        <v>3</v>
      </c>
      <c r="C55" s="118" t="s">
        <v>4</v>
      </c>
      <c r="D55" s="109" t="s">
        <v>5</v>
      </c>
      <c r="E55" s="109"/>
      <c r="F55" s="109"/>
      <c r="G55" s="109"/>
      <c r="H55" s="109"/>
      <c r="I55" s="109"/>
      <c r="J55" s="109"/>
      <c r="K55" s="111"/>
      <c r="L55" s="111"/>
      <c r="M55" s="112"/>
      <c r="N55" s="66"/>
    </row>
    <row r="56" spans="1:14" ht="15" customHeight="1" x14ac:dyDescent="0.25">
      <c r="A56" s="116"/>
      <c r="B56" s="117"/>
      <c r="C56" s="118"/>
      <c r="D56" s="113" t="s">
        <v>472</v>
      </c>
      <c r="E56" s="104" t="s">
        <v>6</v>
      </c>
      <c r="F56" s="104"/>
      <c r="G56" s="104"/>
      <c r="H56" s="104"/>
      <c r="I56" s="104"/>
      <c r="J56" s="114" t="s">
        <v>469</v>
      </c>
      <c r="K56" s="104" t="s">
        <v>7</v>
      </c>
      <c r="L56" s="105" t="s">
        <v>470</v>
      </c>
      <c r="M56" s="115" t="s">
        <v>8</v>
      </c>
      <c r="N56" s="66"/>
    </row>
    <row r="57" spans="1:14" ht="36.75" customHeight="1" x14ac:dyDescent="0.25">
      <c r="A57" s="116"/>
      <c r="B57" s="117"/>
      <c r="C57" s="118"/>
      <c r="D57" s="113"/>
      <c r="E57" s="77" t="s">
        <v>473</v>
      </c>
      <c r="F57" s="58" t="s">
        <v>9</v>
      </c>
      <c r="G57" s="77" t="s">
        <v>467</v>
      </c>
      <c r="H57" s="77" t="s">
        <v>468</v>
      </c>
      <c r="I57" s="58" t="s">
        <v>10</v>
      </c>
      <c r="J57" s="114"/>
      <c r="K57" s="104"/>
      <c r="L57" s="105"/>
      <c r="M57" s="115"/>
      <c r="N57" s="66"/>
    </row>
    <row r="58" spans="1:14" ht="11.25" customHeight="1" x14ac:dyDescent="0.25">
      <c r="A58" s="17" t="s">
        <v>16</v>
      </c>
      <c r="B58" s="18" t="s">
        <v>17</v>
      </c>
      <c r="C58" s="18" t="s">
        <v>18</v>
      </c>
      <c r="D58" s="7">
        <v>4</v>
      </c>
      <c r="E58" s="78">
        <v>5</v>
      </c>
      <c r="F58" s="7">
        <v>6</v>
      </c>
      <c r="G58" s="78">
        <v>7</v>
      </c>
      <c r="H58" s="78">
        <v>8</v>
      </c>
      <c r="I58" s="7">
        <v>9</v>
      </c>
      <c r="J58" s="78">
        <v>10</v>
      </c>
      <c r="K58" s="59">
        <v>11</v>
      </c>
      <c r="L58" s="91">
        <v>12</v>
      </c>
      <c r="M58" s="8">
        <v>13</v>
      </c>
      <c r="N58" s="69"/>
    </row>
    <row r="59" spans="1:14" ht="12.75" customHeight="1" x14ac:dyDescent="0.25">
      <c r="A59" s="14">
        <v>5034</v>
      </c>
      <c r="B59" s="15">
        <v>717100</v>
      </c>
      <c r="C59" s="16" t="s">
        <v>47</v>
      </c>
      <c r="D59" s="20">
        <f t="shared" si="0"/>
        <v>0</v>
      </c>
      <c r="E59" s="81"/>
      <c r="F59" s="19"/>
      <c r="G59" s="81"/>
      <c r="H59" s="81"/>
      <c r="I59" s="19"/>
      <c r="J59" s="81"/>
      <c r="K59" s="62"/>
      <c r="L59" s="93"/>
      <c r="M59" s="21"/>
      <c r="N59" s="70"/>
    </row>
    <row r="60" spans="1:14" ht="13.5" customHeight="1" x14ac:dyDescent="0.25">
      <c r="A60" s="14">
        <v>5035</v>
      </c>
      <c r="B60" s="15">
        <v>717200</v>
      </c>
      <c r="C60" s="16" t="s">
        <v>48</v>
      </c>
      <c r="D60" s="20">
        <f t="shared" si="0"/>
        <v>0</v>
      </c>
      <c r="E60" s="81"/>
      <c r="F60" s="19"/>
      <c r="G60" s="81"/>
      <c r="H60" s="81"/>
      <c r="I60" s="19"/>
      <c r="J60" s="81"/>
      <c r="K60" s="62"/>
      <c r="L60" s="93"/>
      <c r="M60" s="21"/>
      <c r="N60" s="70"/>
    </row>
    <row r="61" spans="1:14" ht="12" customHeight="1" x14ac:dyDescent="0.25">
      <c r="A61" s="14">
        <v>5036</v>
      </c>
      <c r="B61" s="15">
        <v>717300</v>
      </c>
      <c r="C61" s="16" t="s">
        <v>49</v>
      </c>
      <c r="D61" s="20">
        <f t="shared" si="0"/>
        <v>0</v>
      </c>
      <c r="E61" s="81"/>
      <c r="F61" s="19"/>
      <c r="G61" s="81"/>
      <c r="H61" s="81"/>
      <c r="I61" s="19"/>
      <c r="J61" s="81"/>
      <c r="K61" s="62"/>
      <c r="L61" s="93"/>
      <c r="M61" s="21"/>
      <c r="N61" s="70"/>
    </row>
    <row r="62" spans="1:14" ht="12.75" customHeight="1" x14ac:dyDescent="0.25">
      <c r="A62" s="14">
        <v>5037</v>
      </c>
      <c r="B62" s="15">
        <v>717400</v>
      </c>
      <c r="C62" s="16" t="s">
        <v>50</v>
      </c>
      <c r="D62" s="20">
        <f t="shared" si="0"/>
        <v>0</v>
      </c>
      <c r="E62" s="81"/>
      <c r="F62" s="19"/>
      <c r="G62" s="81"/>
      <c r="H62" s="81"/>
      <c r="I62" s="19"/>
      <c r="J62" s="81"/>
      <c r="K62" s="62"/>
      <c r="L62" s="93"/>
      <c r="M62" s="21"/>
      <c r="N62" s="70"/>
    </row>
    <row r="63" spans="1:14" ht="12" customHeight="1" x14ac:dyDescent="0.25">
      <c r="A63" s="14">
        <v>5038</v>
      </c>
      <c r="B63" s="15">
        <v>717500</v>
      </c>
      <c r="C63" s="16" t="s">
        <v>51</v>
      </c>
      <c r="D63" s="20">
        <f t="shared" si="0"/>
        <v>0</v>
      </c>
      <c r="E63" s="81"/>
      <c r="F63" s="19"/>
      <c r="G63" s="81"/>
      <c r="H63" s="81"/>
      <c r="I63" s="19"/>
      <c r="J63" s="81"/>
      <c r="K63" s="62"/>
      <c r="L63" s="93"/>
      <c r="M63" s="21"/>
      <c r="N63" s="70"/>
    </row>
    <row r="64" spans="1:14" ht="11.25" customHeight="1" x14ac:dyDescent="0.25">
      <c r="A64" s="14">
        <v>5039</v>
      </c>
      <c r="B64" s="15">
        <v>717600</v>
      </c>
      <c r="C64" s="16" t="s">
        <v>52</v>
      </c>
      <c r="D64" s="20">
        <f t="shared" si="0"/>
        <v>0</v>
      </c>
      <c r="E64" s="81"/>
      <c r="F64" s="19"/>
      <c r="G64" s="81"/>
      <c r="H64" s="81"/>
      <c r="I64" s="19"/>
      <c r="J64" s="81"/>
      <c r="K64" s="62"/>
      <c r="L64" s="93"/>
      <c r="M64" s="21"/>
      <c r="N64" s="70"/>
    </row>
    <row r="65" spans="1:14" ht="36" customHeight="1" x14ac:dyDescent="0.25">
      <c r="A65" s="13">
        <v>5040</v>
      </c>
      <c r="B65" s="5">
        <v>719000</v>
      </c>
      <c r="C65" s="10" t="s">
        <v>53</v>
      </c>
      <c r="D65" s="11">
        <f t="shared" si="0"/>
        <v>0</v>
      </c>
      <c r="E65" s="79">
        <f t="shared" ref="E65:M65" si="11">SUM(E66:E71)</f>
        <v>0</v>
      </c>
      <c r="F65" s="11">
        <f t="shared" si="11"/>
        <v>0</v>
      </c>
      <c r="G65" s="79">
        <f t="shared" si="11"/>
        <v>0</v>
      </c>
      <c r="H65" s="79">
        <f t="shared" si="11"/>
        <v>0</v>
      </c>
      <c r="I65" s="11">
        <f t="shared" si="11"/>
        <v>0</v>
      </c>
      <c r="J65" s="79">
        <f t="shared" si="11"/>
        <v>0</v>
      </c>
      <c r="K65" s="11">
        <f t="shared" si="11"/>
        <v>0</v>
      </c>
      <c r="L65" s="79">
        <f t="shared" si="11"/>
        <v>0</v>
      </c>
      <c r="M65" s="12">
        <f t="shared" si="11"/>
        <v>0</v>
      </c>
      <c r="N65" s="56"/>
    </row>
    <row r="66" spans="1:14" ht="27" customHeight="1" x14ac:dyDescent="0.25">
      <c r="A66" s="14">
        <v>5041</v>
      </c>
      <c r="B66" s="15">
        <v>719100</v>
      </c>
      <c r="C66" s="16" t="s">
        <v>54</v>
      </c>
      <c r="D66" s="20">
        <f t="shared" si="0"/>
        <v>0</v>
      </c>
      <c r="E66" s="81"/>
      <c r="F66" s="19"/>
      <c r="G66" s="81"/>
      <c r="H66" s="81"/>
      <c r="I66" s="19"/>
      <c r="J66" s="81"/>
      <c r="K66" s="62"/>
      <c r="L66" s="93"/>
      <c r="M66" s="21"/>
      <c r="N66" s="70"/>
    </row>
    <row r="67" spans="1:14" ht="23.25" customHeight="1" x14ac:dyDescent="0.25">
      <c r="A67" s="14">
        <v>5042</v>
      </c>
      <c r="B67" s="15">
        <v>719200</v>
      </c>
      <c r="C67" s="16" t="s">
        <v>55</v>
      </c>
      <c r="D67" s="20">
        <f t="shared" si="0"/>
        <v>0</v>
      </c>
      <c r="E67" s="81"/>
      <c r="F67" s="19"/>
      <c r="G67" s="81"/>
      <c r="H67" s="81"/>
      <c r="I67" s="19"/>
      <c r="J67" s="81"/>
      <c r="K67" s="62"/>
      <c r="L67" s="93"/>
      <c r="M67" s="21"/>
      <c r="N67" s="70"/>
    </row>
    <row r="68" spans="1:14" ht="38.25" x14ac:dyDescent="0.25">
      <c r="A68" s="14">
        <v>5043</v>
      </c>
      <c r="B68" s="15">
        <v>719300</v>
      </c>
      <c r="C68" s="16" t="s">
        <v>56</v>
      </c>
      <c r="D68" s="20">
        <f t="shared" si="0"/>
        <v>0</v>
      </c>
      <c r="E68" s="81"/>
      <c r="F68" s="19"/>
      <c r="G68" s="81"/>
      <c r="H68" s="81"/>
      <c r="I68" s="19"/>
      <c r="J68" s="81"/>
      <c r="K68" s="62"/>
      <c r="L68" s="93"/>
      <c r="M68" s="21"/>
      <c r="N68" s="70"/>
    </row>
    <row r="69" spans="1:14" ht="12" customHeight="1" x14ac:dyDescent="0.25">
      <c r="A69" s="14">
        <v>5044</v>
      </c>
      <c r="B69" s="15">
        <v>719400</v>
      </c>
      <c r="C69" s="16" t="s">
        <v>57</v>
      </c>
      <c r="D69" s="20">
        <f t="shared" si="0"/>
        <v>0</v>
      </c>
      <c r="E69" s="81"/>
      <c r="F69" s="19"/>
      <c r="G69" s="81"/>
      <c r="H69" s="81"/>
      <c r="I69" s="19"/>
      <c r="J69" s="81"/>
      <c r="K69" s="62"/>
      <c r="L69" s="93"/>
      <c r="M69" s="21"/>
      <c r="N69" s="70"/>
    </row>
    <row r="70" spans="1:14" ht="25.5" x14ac:dyDescent="0.25">
      <c r="A70" s="14">
        <v>5045</v>
      </c>
      <c r="B70" s="15">
        <v>719500</v>
      </c>
      <c r="C70" s="16" t="s">
        <v>58</v>
      </c>
      <c r="D70" s="20">
        <f t="shared" si="0"/>
        <v>0</v>
      </c>
      <c r="E70" s="81"/>
      <c r="F70" s="19"/>
      <c r="G70" s="81"/>
      <c r="H70" s="81"/>
      <c r="I70" s="19"/>
      <c r="J70" s="81"/>
      <c r="K70" s="62"/>
      <c r="L70" s="93"/>
      <c r="M70" s="21"/>
      <c r="N70" s="70"/>
    </row>
    <row r="71" spans="1:14" ht="25.5" x14ac:dyDescent="0.25">
      <c r="A71" s="14">
        <v>5046</v>
      </c>
      <c r="B71" s="15">
        <v>719600</v>
      </c>
      <c r="C71" s="16" t="s">
        <v>59</v>
      </c>
      <c r="D71" s="20">
        <f t="shared" si="0"/>
        <v>0</v>
      </c>
      <c r="E71" s="81"/>
      <c r="F71" s="19"/>
      <c r="G71" s="81"/>
      <c r="H71" s="81"/>
      <c r="I71" s="19"/>
      <c r="J71" s="81"/>
      <c r="K71" s="62"/>
      <c r="L71" s="93"/>
      <c r="M71" s="21"/>
      <c r="N71" s="70"/>
    </row>
    <row r="72" spans="1:14" ht="12.75" customHeight="1" x14ac:dyDescent="0.25">
      <c r="A72" s="13">
        <v>5047</v>
      </c>
      <c r="B72" s="5">
        <v>720000</v>
      </c>
      <c r="C72" s="10" t="s">
        <v>60</v>
      </c>
      <c r="D72" s="11">
        <f t="shared" si="0"/>
        <v>0</v>
      </c>
      <c r="E72" s="79">
        <f t="shared" ref="E72:M72" si="12">E73+E78</f>
        <v>0</v>
      </c>
      <c r="F72" s="11">
        <f t="shared" si="12"/>
        <v>0</v>
      </c>
      <c r="G72" s="79">
        <f t="shared" si="12"/>
        <v>0</v>
      </c>
      <c r="H72" s="79">
        <f t="shared" si="12"/>
        <v>0</v>
      </c>
      <c r="I72" s="11">
        <f t="shared" si="12"/>
        <v>0</v>
      </c>
      <c r="J72" s="79">
        <f t="shared" si="12"/>
        <v>0</v>
      </c>
      <c r="K72" s="11">
        <f t="shared" si="12"/>
        <v>0</v>
      </c>
      <c r="L72" s="79">
        <f t="shared" si="12"/>
        <v>0</v>
      </c>
      <c r="M72" s="12">
        <f t="shared" si="12"/>
        <v>0</v>
      </c>
      <c r="N72" s="56"/>
    </row>
    <row r="73" spans="1:14" ht="23.25" customHeight="1" x14ac:dyDescent="0.25">
      <c r="A73" s="13">
        <v>5048</v>
      </c>
      <c r="B73" s="5">
        <v>721000</v>
      </c>
      <c r="C73" s="10" t="s">
        <v>61</v>
      </c>
      <c r="D73" s="11">
        <f t="shared" si="0"/>
        <v>0</v>
      </c>
      <c r="E73" s="79">
        <f t="shared" ref="E73:M73" si="13">SUM(E74:E77)</f>
        <v>0</v>
      </c>
      <c r="F73" s="11">
        <f t="shared" si="13"/>
        <v>0</v>
      </c>
      <c r="G73" s="79">
        <f t="shared" si="13"/>
        <v>0</v>
      </c>
      <c r="H73" s="79">
        <f t="shared" si="13"/>
        <v>0</v>
      </c>
      <c r="I73" s="11">
        <f t="shared" si="13"/>
        <v>0</v>
      </c>
      <c r="J73" s="79">
        <f t="shared" si="13"/>
        <v>0</v>
      </c>
      <c r="K73" s="11">
        <f t="shared" si="13"/>
        <v>0</v>
      </c>
      <c r="L73" s="79">
        <f t="shared" si="13"/>
        <v>0</v>
      </c>
      <c r="M73" s="12">
        <f t="shared" si="13"/>
        <v>0</v>
      </c>
      <c r="N73" s="56"/>
    </row>
    <row r="74" spans="1:14" ht="21" customHeight="1" x14ac:dyDescent="0.25">
      <c r="A74" s="14">
        <v>5049</v>
      </c>
      <c r="B74" s="15">
        <v>721100</v>
      </c>
      <c r="C74" s="16" t="s">
        <v>62</v>
      </c>
      <c r="D74" s="20">
        <f t="shared" si="0"/>
        <v>0</v>
      </c>
      <c r="E74" s="81"/>
      <c r="F74" s="19"/>
      <c r="G74" s="81"/>
      <c r="H74" s="81"/>
      <c r="I74" s="19"/>
      <c r="J74" s="81"/>
      <c r="K74" s="62"/>
      <c r="L74" s="93"/>
      <c r="M74" s="21"/>
      <c r="N74" s="70"/>
    </row>
    <row r="75" spans="1:14" ht="25.5" x14ac:dyDescent="0.25">
      <c r="A75" s="14">
        <v>5050</v>
      </c>
      <c r="B75" s="15">
        <v>721200</v>
      </c>
      <c r="C75" s="16" t="s">
        <v>63</v>
      </c>
      <c r="D75" s="20">
        <f t="shared" si="0"/>
        <v>0</v>
      </c>
      <c r="E75" s="81"/>
      <c r="F75" s="19"/>
      <c r="G75" s="81"/>
      <c r="H75" s="81"/>
      <c r="I75" s="19"/>
      <c r="J75" s="81"/>
      <c r="K75" s="62"/>
      <c r="L75" s="93"/>
      <c r="M75" s="21"/>
      <c r="N75" s="70"/>
    </row>
    <row r="76" spans="1:14" ht="24" customHeight="1" x14ac:dyDescent="0.25">
      <c r="A76" s="14">
        <v>5051</v>
      </c>
      <c r="B76" s="15">
        <v>721300</v>
      </c>
      <c r="C76" s="16" t="s">
        <v>64</v>
      </c>
      <c r="D76" s="20">
        <f t="shared" si="0"/>
        <v>0</v>
      </c>
      <c r="E76" s="81"/>
      <c r="F76" s="19"/>
      <c r="G76" s="81"/>
      <c r="H76" s="81"/>
      <c r="I76" s="19"/>
      <c r="J76" s="81"/>
      <c r="K76" s="62"/>
      <c r="L76" s="93"/>
      <c r="M76" s="21"/>
      <c r="N76" s="70"/>
    </row>
    <row r="77" spans="1:14" ht="23.25" customHeight="1" x14ac:dyDescent="0.25">
      <c r="A77" s="14">
        <v>5052</v>
      </c>
      <c r="B77" s="15">
        <v>721400</v>
      </c>
      <c r="C77" s="16" t="s">
        <v>65</v>
      </c>
      <c r="D77" s="20">
        <f t="shared" si="0"/>
        <v>0</v>
      </c>
      <c r="E77" s="81"/>
      <c r="F77" s="19"/>
      <c r="G77" s="81"/>
      <c r="H77" s="81"/>
      <c r="I77" s="19"/>
      <c r="J77" s="81"/>
      <c r="K77" s="62"/>
      <c r="L77" s="93"/>
      <c r="M77" s="21"/>
      <c r="N77" s="70"/>
    </row>
    <row r="78" spans="1:14" ht="23.25" customHeight="1" x14ac:dyDescent="0.25">
      <c r="A78" s="13">
        <v>5053</v>
      </c>
      <c r="B78" s="5">
        <v>722000</v>
      </c>
      <c r="C78" s="10" t="s">
        <v>66</v>
      </c>
      <c r="D78" s="11">
        <f t="shared" si="0"/>
        <v>0</v>
      </c>
      <c r="E78" s="79">
        <f t="shared" ref="E78:M78" si="14">SUM(E79:E81)</f>
        <v>0</v>
      </c>
      <c r="F78" s="11">
        <f t="shared" si="14"/>
        <v>0</v>
      </c>
      <c r="G78" s="79">
        <f t="shared" si="14"/>
        <v>0</v>
      </c>
      <c r="H78" s="79">
        <f t="shared" si="14"/>
        <v>0</v>
      </c>
      <c r="I78" s="11">
        <f t="shared" si="14"/>
        <v>0</v>
      </c>
      <c r="J78" s="79">
        <f t="shared" si="14"/>
        <v>0</v>
      </c>
      <c r="K78" s="11">
        <f t="shared" si="14"/>
        <v>0</v>
      </c>
      <c r="L78" s="79">
        <f t="shared" si="14"/>
        <v>0</v>
      </c>
      <c r="M78" s="12">
        <f t="shared" si="14"/>
        <v>0</v>
      </c>
      <c r="N78" s="56"/>
    </row>
    <row r="79" spans="1:14" ht="13.5" customHeight="1" x14ac:dyDescent="0.25">
      <c r="A79" s="14">
        <v>5054</v>
      </c>
      <c r="B79" s="15">
        <v>722100</v>
      </c>
      <c r="C79" s="16" t="s">
        <v>67</v>
      </c>
      <c r="D79" s="20">
        <f t="shared" si="0"/>
        <v>0</v>
      </c>
      <c r="E79" s="81"/>
      <c r="F79" s="19"/>
      <c r="G79" s="81"/>
      <c r="H79" s="81"/>
      <c r="I79" s="19"/>
      <c r="J79" s="81"/>
      <c r="K79" s="62"/>
      <c r="L79" s="93"/>
      <c r="M79" s="21"/>
      <c r="N79" s="70"/>
    </row>
    <row r="80" spans="1:14" ht="12" customHeight="1" x14ac:dyDescent="0.25">
      <c r="A80" s="14">
        <v>5055</v>
      </c>
      <c r="B80" s="15">
        <v>722200</v>
      </c>
      <c r="C80" s="16" t="s">
        <v>68</v>
      </c>
      <c r="D80" s="20">
        <f t="shared" si="0"/>
        <v>0</v>
      </c>
      <c r="E80" s="81"/>
      <c r="F80" s="19"/>
      <c r="G80" s="81"/>
      <c r="H80" s="81"/>
      <c r="I80" s="19"/>
      <c r="J80" s="81"/>
      <c r="K80" s="62"/>
      <c r="L80" s="93"/>
      <c r="M80" s="21"/>
      <c r="N80" s="70"/>
    </row>
    <row r="81" spans="1:14" ht="11.25" customHeight="1" thickBot="1" x14ac:dyDescent="0.3">
      <c r="A81" s="14">
        <v>5056</v>
      </c>
      <c r="B81" s="15">
        <v>722300</v>
      </c>
      <c r="C81" s="16" t="s">
        <v>69</v>
      </c>
      <c r="D81" s="20">
        <f t="shared" si="0"/>
        <v>0</v>
      </c>
      <c r="E81" s="81"/>
      <c r="F81" s="19"/>
      <c r="G81" s="81"/>
      <c r="H81" s="81"/>
      <c r="I81" s="19"/>
      <c r="J81" s="81"/>
      <c r="K81" s="62"/>
      <c r="L81" s="93"/>
      <c r="M81" s="21"/>
      <c r="N81" s="70"/>
    </row>
    <row r="82" spans="1:14" ht="15" customHeight="1" x14ac:dyDescent="0.25">
      <c r="A82" s="116" t="s">
        <v>2</v>
      </c>
      <c r="B82" s="117" t="s">
        <v>3</v>
      </c>
      <c r="C82" s="118" t="s">
        <v>4</v>
      </c>
      <c r="D82" s="109" t="s">
        <v>5</v>
      </c>
      <c r="E82" s="109"/>
      <c r="F82" s="109"/>
      <c r="G82" s="109"/>
      <c r="H82" s="109"/>
      <c r="I82" s="109"/>
      <c r="J82" s="109"/>
      <c r="K82" s="111"/>
      <c r="L82" s="111"/>
      <c r="M82" s="112"/>
      <c r="N82" s="66"/>
    </row>
    <row r="83" spans="1:14" ht="15" customHeight="1" x14ac:dyDescent="0.25">
      <c r="A83" s="116"/>
      <c r="B83" s="117"/>
      <c r="C83" s="118"/>
      <c r="D83" s="113" t="s">
        <v>472</v>
      </c>
      <c r="E83" s="104" t="s">
        <v>6</v>
      </c>
      <c r="F83" s="104"/>
      <c r="G83" s="104"/>
      <c r="H83" s="104"/>
      <c r="I83" s="104"/>
      <c r="J83" s="114" t="s">
        <v>469</v>
      </c>
      <c r="K83" s="104" t="s">
        <v>7</v>
      </c>
      <c r="L83" s="105" t="s">
        <v>470</v>
      </c>
      <c r="M83" s="115" t="s">
        <v>8</v>
      </c>
      <c r="N83" s="66"/>
    </row>
    <row r="84" spans="1:14" ht="37.5" customHeight="1" x14ac:dyDescent="0.25">
      <c r="A84" s="116"/>
      <c r="B84" s="117"/>
      <c r="C84" s="118"/>
      <c r="D84" s="113"/>
      <c r="E84" s="77" t="s">
        <v>473</v>
      </c>
      <c r="F84" s="58" t="s">
        <v>9</v>
      </c>
      <c r="G84" s="77" t="s">
        <v>467</v>
      </c>
      <c r="H84" s="77" t="s">
        <v>468</v>
      </c>
      <c r="I84" s="58" t="s">
        <v>10</v>
      </c>
      <c r="J84" s="114"/>
      <c r="K84" s="104"/>
      <c r="L84" s="105"/>
      <c r="M84" s="115"/>
      <c r="N84" s="66"/>
    </row>
    <row r="85" spans="1:14" ht="12" customHeight="1" x14ac:dyDescent="0.25">
      <c r="A85" s="17" t="s">
        <v>16</v>
      </c>
      <c r="B85" s="18" t="s">
        <v>17</v>
      </c>
      <c r="C85" s="18" t="s">
        <v>18</v>
      </c>
      <c r="D85" s="7">
        <v>4</v>
      </c>
      <c r="E85" s="78">
        <v>5</v>
      </c>
      <c r="F85" s="7">
        <v>6</v>
      </c>
      <c r="G85" s="78">
        <v>7</v>
      </c>
      <c r="H85" s="78">
        <v>8</v>
      </c>
      <c r="I85" s="7">
        <v>9</v>
      </c>
      <c r="J85" s="78">
        <v>10</v>
      </c>
      <c r="K85" s="59">
        <v>11</v>
      </c>
      <c r="L85" s="91">
        <v>12</v>
      </c>
      <c r="M85" s="8">
        <v>13</v>
      </c>
      <c r="N85" s="69"/>
    </row>
    <row r="86" spans="1:14" ht="23.25" customHeight="1" x14ac:dyDescent="0.25">
      <c r="A86" s="13">
        <v>5057</v>
      </c>
      <c r="B86" s="5">
        <v>730000</v>
      </c>
      <c r="C86" s="10" t="s">
        <v>70</v>
      </c>
      <c r="D86" s="11">
        <f t="shared" ref="D86:D149" si="15">SUM(E86:M86)</f>
        <v>0</v>
      </c>
      <c r="E86" s="79">
        <f t="shared" ref="E86:M86" si="16">E87+E90+E95</f>
        <v>0</v>
      </c>
      <c r="F86" s="11">
        <f t="shared" si="16"/>
        <v>0</v>
      </c>
      <c r="G86" s="79">
        <f t="shared" si="16"/>
        <v>0</v>
      </c>
      <c r="H86" s="79">
        <f t="shared" si="16"/>
        <v>0</v>
      </c>
      <c r="I86" s="11">
        <f t="shared" si="16"/>
        <v>0</v>
      </c>
      <c r="J86" s="79">
        <f t="shared" si="16"/>
        <v>0</v>
      </c>
      <c r="K86" s="11">
        <f t="shared" si="16"/>
        <v>0</v>
      </c>
      <c r="L86" s="79">
        <f t="shared" si="16"/>
        <v>0</v>
      </c>
      <c r="M86" s="12">
        <f t="shared" si="16"/>
        <v>0</v>
      </c>
      <c r="N86" s="56"/>
    </row>
    <row r="87" spans="1:14" ht="24.75" customHeight="1" x14ac:dyDescent="0.25">
      <c r="A87" s="13">
        <v>5058</v>
      </c>
      <c r="B87" s="5">
        <v>731000</v>
      </c>
      <c r="C87" s="10" t="s">
        <v>71</v>
      </c>
      <c r="D87" s="11">
        <f t="shared" si="15"/>
        <v>0</v>
      </c>
      <c r="E87" s="79">
        <f t="shared" ref="E87:M87" si="17">E88+E89</f>
        <v>0</v>
      </c>
      <c r="F87" s="11">
        <f t="shared" si="17"/>
        <v>0</v>
      </c>
      <c r="G87" s="79">
        <f t="shared" si="17"/>
        <v>0</v>
      </c>
      <c r="H87" s="79"/>
      <c r="I87" s="11">
        <f t="shared" si="17"/>
        <v>0</v>
      </c>
      <c r="J87" s="79">
        <f t="shared" si="17"/>
        <v>0</v>
      </c>
      <c r="K87" s="60"/>
      <c r="L87" s="95"/>
      <c r="M87" s="12">
        <f t="shared" si="17"/>
        <v>0</v>
      </c>
      <c r="N87" s="56"/>
    </row>
    <row r="88" spans="1:14" ht="12.75" customHeight="1" x14ac:dyDescent="0.25">
      <c r="A88" s="14">
        <v>5059</v>
      </c>
      <c r="B88" s="15">
        <v>731100</v>
      </c>
      <c r="C88" s="16" t="s">
        <v>72</v>
      </c>
      <c r="D88" s="20">
        <f t="shared" si="15"/>
        <v>0</v>
      </c>
      <c r="E88" s="81"/>
      <c r="F88" s="19"/>
      <c r="G88" s="81"/>
      <c r="H88" s="81"/>
      <c r="I88" s="19"/>
      <c r="J88" s="81"/>
      <c r="K88" s="62"/>
      <c r="L88" s="93"/>
      <c r="M88" s="21"/>
      <c r="N88" s="70"/>
    </row>
    <row r="89" spans="1:14" ht="12.75" customHeight="1" x14ac:dyDescent="0.25">
      <c r="A89" s="14">
        <v>5060</v>
      </c>
      <c r="B89" s="15">
        <v>731200</v>
      </c>
      <c r="C89" s="16" t="s">
        <v>73</v>
      </c>
      <c r="D89" s="20">
        <f t="shared" si="15"/>
        <v>0</v>
      </c>
      <c r="E89" s="81"/>
      <c r="F89" s="19"/>
      <c r="G89" s="81"/>
      <c r="H89" s="81"/>
      <c r="I89" s="19"/>
      <c r="J89" s="81"/>
      <c r="K89" s="62"/>
      <c r="L89" s="93"/>
      <c r="M89" s="21"/>
      <c r="N89" s="70"/>
    </row>
    <row r="90" spans="1:14" ht="40.5" customHeight="1" x14ac:dyDescent="0.25">
      <c r="A90" s="13">
        <v>5061</v>
      </c>
      <c r="B90" s="5">
        <v>732000</v>
      </c>
      <c r="C90" s="10" t="s">
        <v>74</v>
      </c>
      <c r="D90" s="11">
        <f t="shared" si="15"/>
        <v>0</v>
      </c>
      <c r="E90" s="79">
        <f t="shared" ref="E90:M90" si="18">E91+E92+E93+E94</f>
        <v>0</v>
      </c>
      <c r="F90" s="11">
        <f t="shared" si="18"/>
        <v>0</v>
      </c>
      <c r="G90" s="79">
        <f t="shared" si="18"/>
        <v>0</v>
      </c>
      <c r="H90" s="79">
        <f t="shared" si="18"/>
        <v>0</v>
      </c>
      <c r="I90" s="11">
        <f t="shared" si="18"/>
        <v>0</v>
      </c>
      <c r="J90" s="79">
        <f t="shared" si="18"/>
        <v>0</v>
      </c>
      <c r="K90" s="11">
        <f t="shared" si="18"/>
        <v>0</v>
      </c>
      <c r="L90" s="79">
        <f t="shared" si="18"/>
        <v>0</v>
      </c>
      <c r="M90" s="12">
        <f t="shared" si="18"/>
        <v>0</v>
      </c>
      <c r="N90" s="56"/>
    </row>
    <row r="91" spans="1:14" ht="11.25" customHeight="1" x14ac:dyDescent="0.25">
      <c r="A91" s="14">
        <v>5062</v>
      </c>
      <c r="B91" s="15">
        <v>732100</v>
      </c>
      <c r="C91" s="16" t="s">
        <v>75</v>
      </c>
      <c r="D91" s="20">
        <f t="shared" si="15"/>
        <v>0</v>
      </c>
      <c r="E91" s="81"/>
      <c r="F91" s="19"/>
      <c r="G91" s="81"/>
      <c r="H91" s="81"/>
      <c r="I91" s="19"/>
      <c r="J91" s="81"/>
      <c r="K91" s="62"/>
      <c r="L91" s="93"/>
      <c r="M91" s="21"/>
      <c r="N91" s="70"/>
    </row>
    <row r="92" spans="1:14" ht="12" customHeight="1" x14ac:dyDescent="0.25">
      <c r="A92" s="14">
        <v>5063</v>
      </c>
      <c r="B92" s="15">
        <v>732200</v>
      </c>
      <c r="C92" s="16" t="s">
        <v>76</v>
      </c>
      <c r="D92" s="20">
        <f t="shared" si="15"/>
        <v>0</v>
      </c>
      <c r="E92" s="81"/>
      <c r="F92" s="19"/>
      <c r="G92" s="81"/>
      <c r="H92" s="81"/>
      <c r="I92" s="19"/>
      <c r="J92" s="81"/>
      <c r="K92" s="62"/>
      <c r="L92" s="93"/>
      <c r="M92" s="21"/>
      <c r="N92" s="70"/>
    </row>
    <row r="93" spans="1:14" ht="12" customHeight="1" x14ac:dyDescent="0.25">
      <c r="A93" s="14">
        <v>5064</v>
      </c>
      <c r="B93" s="15">
        <v>732300</v>
      </c>
      <c r="C93" s="16" t="s">
        <v>77</v>
      </c>
      <c r="D93" s="20">
        <f t="shared" si="15"/>
        <v>0</v>
      </c>
      <c r="E93" s="81"/>
      <c r="F93" s="19"/>
      <c r="G93" s="81"/>
      <c r="H93" s="81"/>
      <c r="I93" s="19"/>
      <c r="J93" s="81"/>
      <c r="K93" s="62"/>
      <c r="L93" s="93"/>
      <c r="M93" s="21"/>
      <c r="N93" s="70"/>
    </row>
    <row r="94" spans="1:14" ht="12" customHeight="1" x14ac:dyDescent="0.25">
      <c r="A94" s="14">
        <v>5065</v>
      </c>
      <c r="B94" s="15">
        <v>732400</v>
      </c>
      <c r="C94" s="16" t="s">
        <v>78</v>
      </c>
      <c r="D94" s="20">
        <f t="shared" si="15"/>
        <v>0</v>
      </c>
      <c r="E94" s="81"/>
      <c r="F94" s="19"/>
      <c r="G94" s="81"/>
      <c r="H94" s="81"/>
      <c r="I94" s="19"/>
      <c r="J94" s="81"/>
      <c r="K94" s="62"/>
      <c r="L94" s="93"/>
      <c r="M94" s="21"/>
      <c r="N94" s="70"/>
    </row>
    <row r="95" spans="1:14" ht="23.25" customHeight="1" x14ac:dyDescent="0.25">
      <c r="A95" s="13">
        <v>5066</v>
      </c>
      <c r="B95" s="5">
        <v>733000</v>
      </c>
      <c r="C95" s="10" t="s">
        <v>79</v>
      </c>
      <c r="D95" s="11">
        <f t="shared" si="15"/>
        <v>0</v>
      </c>
      <c r="E95" s="79">
        <f t="shared" ref="E95:M95" si="19">E96+E97</f>
        <v>0</v>
      </c>
      <c r="F95" s="11">
        <f t="shared" si="19"/>
        <v>0</v>
      </c>
      <c r="G95" s="79">
        <f t="shared" si="19"/>
        <v>0</v>
      </c>
      <c r="H95" s="79">
        <f t="shared" si="19"/>
        <v>0</v>
      </c>
      <c r="I95" s="11">
        <f t="shared" si="19"/>
        <v>0</v>
      </c>
      <c r="J95" s="79">
        <f t="shared" si="19"/>
        <v>0</v>
      </c>
      <c r="K95" s="11">
        <f t="shared" si="19"/>
        <v>0</v>
      </c>
      <c r="L95" s="79">
        <f t="shared" si="19"/>
        <v>0</v>
      </c>
      <c r="M95" s="12">
        <f t="shared" si="19"/>
        <v>0</v>
      </c>
      <c r="N95" s="56"/>
    </row>
    <row r="96" spans="1:14" ht="12.75" customHeight="1" x14ac:dyDescent="0.25">
      <c r="A96" s="14">
        <v>5067</v>
      </c>
      <c r="B96" s="15">
        <v>733100</v>
      </c>
      <c r="C96" s="16" t="s">
        <v>80</v>
      </c>
      <c r="D96" s="20">
        <f t="shared" si="15"/>
        <v>0</v>
      </c>
      <c r="E96" s="81"/>
      <c r="F96" s="19"/>
      <c r="G96" s="81"/>
      <c r="H96" s="81"/>
      <c r="I96" s="19"/>
      <c r="J96" s="81"/>
      <c r="K96" s="62"/>
      <c r="L96" s="93"/>
      <c r="M96" s="21"/>
      <c r="N96" s="70"/>
    </row>
    <row r="97" spans="1:14" ht="11.25" customHeight="1" x14ac:dyDescent="0.25">
      <c r="A97" s="14">
        <v>5068</v>
      </c>
      <c r="B97" s="15">
        <v>733200</v>
      </c>
      <c r="C97" s="16" t="s">
        <v>81</v>
      </c>
      <c r="D97" s="20">
        <f t="shared" si="15"/>
        <v>0</v>
      </c>
      <c r="E97" s="81"/>
      <c r="F97" s="19"/>
      <c r="G97" s="81"/>
      <c r="H97" s="81"/>
      <c r="I97" s="19"/>
      <c r="J97" s="81"/>
      <c r="K97" s="62"/>
      <c r="L97" s="93"/>
      <c r="M97" s="21"/>
      <c r="N97" s="70"/>
    </row>
    <row r="98" spans="1:14" ht="14.25" customHeight="1" x14ac:dyDescent="0.25">
      <c r="A98" s="13">
        <v>5069</v>
      </c>
      <c r="B98" s="5">
        <v>740000</v>
      </c>
      <c r="C98" s="10" t="s">
        <v>82</v>
      </c>
      <c r="D98" s="11">
        <f t="shared" si="15"/>
        <v>24358</v>
      </c>
      <c r="E98" s="79">
        <f t="shared" ref="E98:M98" si="20">E99+E106+E111+E122+E125</f>
        <v>0</v>
      </c>
      <c r="F98" s="11">
        <f t="shared" si="20"/>
        <v>0</v>
      </c>
      <c r="G98" s="79">
        <f t="shared" si="20"/>
        <v>0</v>
      </c>
      <c r="H98" s="79">
        <f t="shared" si="20"/>
        <v>0</v>
      </c>
      <c r="I98" s="11">
        <f t="shared" si="20"/>
        <v>2997</v>
      </c>
      <c r="J98" s="79">
        <f t="shared" si="20"/>
        <v>6226</v>
      </c>
      <c r="K98" s="11">
        <f t="shared" si="20"/>
        <v>3420</v>
      </c>
      <c r="L98" s="79">
        <f t="shared" si="20"/>
        <v>3768</v>
      </c>
      <c r="M98" s="12">
        <f t="shared" si="20"/>
        <v>7947</v>
      </c>
      <c r="N98" s="56"/>
    </row>
    <row r="99" spans="1:14" ht="11.25" customHeight="1" x14ac:dyDescent="0.25">
      <c r="A99" s="13">
        <v>5070</v>
      </c>
      <c r="B99" s="5">
        <v>741000</v>
      </c>
      <c r="C99" s="10" t="s">
        <v>83</v>
      </c>
      <c r="D99" s="11">
        <f t="shared" si="15"/>
        <v>2997</v>
      </c>
      <c r="E99" s="79">
        <f t="shared" ref="E99:M99" si="21">SUM(E100:E105)</f>
        <v>0</v>
      </c>
      <c r="F99" s="11">
        <f t="shared" si="21"/>
        <v>0</v>
      </c>
      <c r="G99" s="79">
        <f t="shared" si="21"/>
        <v>0</v>
      </c>
      <c r="H99" s="79">
        <f t="shared" si="21"/>
        <v>0</v>
      </c>
      <c r="I99" s="11">
        <f t="shared" si="21"/>
        <v>2997</v>
      </c>
      <c r="J99" s="79">
        <f t="shared" si="21"/>
        <v>0</v>
      </c>
      <c r="K99" s="11">
        <f t="shared" si="21"/>
        <v>0</v>
      </c>
      <c r="L99" s="79">
        <f t="shared" si="21"/>
        <v>0</v>
      </c>
      <c r="M99" s="12">
        <f t="shared" si="21"/>
        <v>0</v>
      </c>
      <c r="N99" s="56"/>
    </row>
    <row r="100" spans="1:14" ht="12" customHeight="1" x14ac:dyDescent="0.25">
      <c r="A100" s="14">
        <v>5071</v>
      </c>
      <c r="B100" s="15">
        <v>741100</v>
      </c>
      <c r="C100" s="16" t="s">
        <v>84</v>
      </c>
      <c r="D100" s="20">
        <f t="shared" si="15"/>
        <v>0</v>
      </c>
      <c r="E100" s="81"/>
      <c r="F100" s="19"/>
      <c r="G100" s="81"/>
      <c r="H100" s="81"/>
      <c r="I100" s="19"/>
      <c r="J100" s="81"/>
      <c r="K100" s="62"/>
      <c r="L100" s="93"/>
      <c r="M100" s="21"/>
      <c r="N100" s="70"/>
    </row>
    <row r="101" spans="1:14" ht="12.75" customHeight="1" x14ac:dyDescent="0.25">
      <c r="A101" s="14">
        <v>5072</v>
      </c>
      <c r="B101" s="15">
        <v>741200</v>
      </c>
      <c r="C101" s="16" t="s">
        <v>85</v>
      </c>
      <c r="D101" s="20">
        <f t="shared" si="15"/>
        <v>0</v>
      </c>
      <c r="E101" s="81"/>
      <c r="F101" s="19"/>
      <c r="G101" s="81"/>
      <c r="H101" s="81"/>
      <c r="I101" s="19"/>
      <c r="J101" s="81"/>
      <c r="K101" s="62"/>
      <c r="L101" s="93"/>
      <c r="M101" s="21"/>
      <c r="N101" s="70"/>
    </row>
    <row r="102" spans="1:14" ht="12" customHeight="1" x14ac:dyDescent="0.25">
      <c r="A102" s="14">
        <v>5073</v>
      </c>
      <c r="B102" s="15">
        <v>741300</v>
      </c>
      <c r="C102" s="16" t="s">
        <v>86</v>
      </c>
      <c r="D102" s="20">
        <f t="shared" si="15"/>
        <v>0</v>
      </c>
      <c r="E102" s="81"/>
      <c r="F102" s="19"/>
      <c r="G102" s="81"/>
      <c r="H102" s="81"/>
      <c r="I102" s="19"/>
      <c r="J102" s="81"/>
      <c r="K102" s="62"/>
      <c r="L102" s="93"/>
      <c r="M102" s="21"/>
      <c r="N102" s="70"/>
    </row>
    <row r="103" spans="1:14" ht="23.25" customHeight="1" x14ac:dyDescent="0.25">
      <c r="A103" s="14">
        <v>5074</v>
      </c>
      <c r="B103" s="15">
        <v>741400</v>
      </c>
      <c r="C103" s="16" t="s">
        <v>87</v>
      </c>
      <c r="D103" s="20">
        <f t="shared" si="15"/>
        <v>2997</v>
      </c>
      <c r="E103" s="83"/>
      <c r="F103" s="24"/>
      <c r="G103" s="83"/>
      <c r="H103" s="83"/>
      <c r="I103" s="24">
        <v>2997</v>
      </c>
      <c r="J103" s="83"/>
      <c r="K103" s="64"/>
      <c r="L103" s="96"/>
      <c r="M103" s="25"/>
      <c r="N103" s="71"/>
    </row>
    <row r="104" spans="1:14" ht="12" customHeight="1" x14ac:dyDescent="0.25">
      <c r="A104" s="14">
        <v>5075</v>
      </c>
      <c r="B104" s="15">
        <v>741500</v>
      </c>
      <c r="C104" s="16" t="s">
        <v>88</v>
      </c>
      <c r="D104" s="20">
        <f t="shared" si="15"/>
        <v>0</v>
      </c>
      <c r="E104" s="81"/>
      <c r="F104" s="19"/>
      <c r="G104" s="81"/>
      <c r="H104" s="81"/>
      <c r="I104" s="19"/>
      <c r="J104" s="81"/>
      <c r="K104" s="62"/>
      <c r="L104" s="93"/>
      <c r="M104" s="21"/>
      <c r="N104" s="70"/>
    </row>
    <row r="105" spans="1:14" ht="15" customHeight="1" x14ac:dyDescent="0.25">
      <c r="A105" s="14">
        <v>5076</v>
      </c>
      <c r="B105" s="15">
        <v>741600</v>
      </c>
      <c r="C105" s="16" t="s">
        <v>89</v>
      </c>
      <c r="D105" s="20">
        <f t="shared" si="15"/>
        <v>0</v>
      </c>
      <c r="E105" s="81"/>
      <c r="F105" s="19"/>
      <c r="G105" s="81"/>
      <c r="H105" s="81"/>
      <c r="I105" s="19"/>
      <c r="J105" s="81"/>
      <c r="K105" s="62"/>
      <c r="L105" s="93"/>
      <c r="M105" s="21"/>
      <c r="N105" s="70"/>
    </row>
    <row r="106" spans="1:14" ht="25.5" x14ac:dyDescent="0.25">
      <c r="A106" s="13">
        <v>5077</v>
      </c>
      <c r="B106" s="5">
        <v>742000</v>
      </c>
      <c r="C106" s="10" t="s">
        <v>90</v>
      </c>
      <c r="D106" s="11">
        <f t="shared" si="15"/>
        <v>6158</v>
      </c>
      <c r="E106" s="79">
        <f t="shared" ref="E106:M106" si="22">SUM(E107:E110)</f>
        <v>0</v>
      </c>
      <c r="F106" s="11">
        <f t="shared" si="22"/>
        <v>0</v>
      </c>
      <c r="G106" s="79">
        <f t="shared" si="22"/>
        <v>0</v>
      </c>
      <c r="H106" s="79">
        <f t="shared" si="22"/>
        <v>0</v>
      </c>
      <c r="I106" s="11">
        <f t="shared" si="22"/>
        <v>0</v>
      </c>
      <c r="J106" s="79">
        <f t="shared" si="22"/>
        <v>0</v>
      </c>
      <c r="K106" s="11">
        <f t="shared" si="22"/>
        <v>0</v>
      </c>
      <c r="L106" s="79">
        <f t="shared" si="22"/>
        <v>0</v>
      </c>
      <c r="M106" s="12">
        <f t="shared" si="22"/>
        <v>6158</v>
      </c>
      <c r="N106" s="56"/>
    </row>
    <row r="107" spans="1:14" ht="25.5" x14ac:dyDescent="0.25">
      <c r="A107" s="14">
        <v>5078</v>
      </c>
      <c r="B107" s="15">
        <v>742100</v>
      </c>
      <c r="C107" s="16" t="s">
        <v>91</v>
      </c>
      <c r="D107" s="20">
        <f t="shared" si="15"/>
        <v>6158</v>
      </c>
      <c r="E107" s="81"/>
      <c r="F107" s="19"/>
      <c r="G107" s="81"/>
      <c r="H107" s="81"/>
      <c r="I107" s="19"/>
      <c r="J107" s="81"/>
      <c r="K107" s="62"/>
      <c r="L107" s="93"/>
      <c r="M107" s="21">
        <v>6158</v>
      </c>
      <c r="N107" s="70"/>
    </row>
    <row r="108" spans="1:14" ht="11.25" customHeight="1" x14ac:dyDescent="0.25">
      <c r="A108" s="14">
        <v>5079</v>
      </c>
      <c r="B108" s="15">
        <v>742200</v>
      </c>
      <c r="C108" s="16" t="s">
        <v>92</v>
      </c>
      <c r="D108" s="20">
        <f t="shared" si="15"/>
        <v>0</v>
      </c>
      <c r="E108" s="81"/>
      <c r="F108" s="19"/>
      <c r="G108" s="81"/>
      <c r="H108" s="81"/>
      <c r="I108" s="19"/>
      <c r="J108" s="81"/>
      <c r="K108" s="62"/>
      <c r="L108" s="93"/>
      <c r="M108" s="21"/>
      <c r="N108" s="70"/>
    </row>
    <row r="109" spans="1:14" ht="24.75" customHeight="1" x14ac:dyDescent="0.25">
      <c r="A109" s="14">
        <v>5080</v>
      </c>
      <c r="B109" s="15">
        <v>742300</v>
      </c>
      <c r="C109" s="16" t="s">
        <v>93</v>
      </c>
      <c r="D109" s="20">
        <f t="shared" si="15"/>
        <v>0</v>
      </c>
      <c r="E109" s="81"/>
      <c r="F109" s="19"/>
      <c r="G109" s="81"/>
      <c r="H109" s="81"/>
      <c r="I109" s="19"/>
      <c r="J109" s="81"/>
      <c r="K109" s="62"/>
      <c r="L109" s="93"/>
      <c r="M109" s="21"/>
      <c r="N109" s="70"/>
    </row>
    <row r="110" spans="1:14" x14ac:dyDescent="0.25">
      <c r="A110" s="14">
        <v>5081</v>
      </c>
      <c r="B110" s="15">
        <v>742400</v>
      </c>
      <c r="C110" s="16" t="s">
        <v>94</v>
      </c>
      <c r="D110" s="20">
        <f t="shared" si="15"/>
        <v>0</v>
      </c>
      <c r="E110" s="81"/>
      <c r="F110" s="19"/>
      <c r="G110" s="81"/>
      <c r="H110" s="81"/>
      <c r="I110" s="19"/>
      <c r="J110" s="81"/>
      <c r="K110" s="62"/>
      <c r="L110" s="93"/>
      <c r="M110" s="21"/>
      <c r="N110" s="70"/>
    </row>
    <row r="111" spans="1:14" ht="39" thickBot="1" x14ac:dyDescent="0.3">
      <c r="A111" s="13">
        <v>5082</v>
      </c>
      <c r="B111" s="5">
        <v>743000</v>
      </c>
      <c r="C111" s="10" t="s">
        <v>95</v>
      </c>
      <c r="D111" s="11">
        <f t="shared" si="15"/>
        <v>0</v>
      </c>
      <c r="E111" s="79">
        <f t="shared" ref="E111:M111" si="23">SUM(E116:E121)</f>
        <v>0</v>
      </c>
      <c r="F111" s="11">
        <f t="shared" si="23"/>
        <v>0</v>
      </c>
      <c r="G111" s="79">
        <f t="shared" si="23"/>
        <v>0</v>
      </c>
      <c r="H111" s="79">
        <f t="shared" si="23"/>
        <v>0</v>
      </c>
      <c r="I111" s="11">
        <f t="shared" si="23"/>
        <v>0</v>
      </c>
      <c r="J111" s="79">
        <f t="shared" si="23"/>
        <v>0</v>
      </c>
      <c r="K111" s="11">
        <f t="shared" si="23"/>
        <v>0</v>
      </c>
      <c r="L111" s="79">
        <f t="shared" si="23"/>
        <v>0</v>
      </c>
      <c r="M111" s="12">
        <f t="shared" si="23"/>
        <v>0</v>
      </c>
      <c r="N111" s="56"/>
    </row>
    <row r="112" spans="1:14" ht="15" customHeight="1" x14ac:dyDescent="0.25">
      <c r="A112" s="116" t="s">
        <v>2</v>
      </c>
      <c r="B112" s="117" t="s">
        <v>3</v>
      </c>
      <c r="C112" s="118" t="s">
        <v>4</v>
      </c>
      <c r="D112" s="109" t="s">
        <v>5</v>
      </c>
      <c r="E112" s="109"/>
      <c r="F112" s="109"/>
      <c r="G112" s="109"/>
      <c r="H112" s="109"/>
      <c r="I112" s="109"/>
      <c r="J112" s="109"/>
      <c r="K112" s="111"/>
      <c r="L112" s="111"/>
      <c r="M112" s="112"/>
      <c r="N112" s="66"/>
    </row>
    <row r="113" spans="1:14" ht="15" customHeight="1" x14ac:dyDescent="0.25">
      <c r="A113" s="116"/>
      <c r="B113" s="117"/>
      <c r="C113" s="118"/>
      <c r="D113" s="113" t="s">
        <v>472</v>
      </c>
      <c r="E113" s="104" t="s">
        <v>6</v>
      </c>
      <c r="F113" s="104"/>
      <c r="G113" s="104"/>
      <c r="H113" s="104"/>
      <c r="I113" s="104"/>
      <c r="J113" s="114" t="s">
        <v>469</v>
      </c>
      <c r="K113" s="104" t="s">
        <v>7</v>
      </c>
      <c r="L113" s="105" t="s">
        <v>470</v>
      </c>
      <c r="M113" s="115" t="s">
        <v>8</v>
      </c>
      <c r="N113" s="66"/>
    </row>
    <row r="114" spans="1:14" ht="39" customHeight="1" x14ac:dyDescent="0.25">
      <c r="A114" s="116"/>
      <c r="B114" s="117"/>
      <c r="C114" s="118"/>
      <c r="D114" s="113"/>
      <c r="E114" s="77" t="s">
        <v>473</v>
      </c>
      <c r="F114" s="58" t="s">
        <v>9</v>
      </c>
      <c r="G114" s="77" t="s">
        <v>467</v>
      </c>
      <c r="H114" s="77" t="s">
        <v>468</v>
      </c>
      <c r="I114" s="58" t="s">
        <v>10</v>
      </c>
      <c r="J114" s="114"/>
      <c r="K114" s="104"/>
      <c r="L114" s="105"/>
      <c r="M114" s="115"/>
      <c r="N114" s="66"/>
    </row>
    <row r="115" spans="1:14" ht="12.75" customHeight="1" x14ac:dyDescent="0.25">
      <c r="A115" s="17" t="s">
        <v>16</v>
      </c>
      <c r="B115" s="18" t="s">
        <v>17</v>
      </c>
      <c r="C115" s="18" t="s">
        <v>18</v>
      </c>
      <c r="D115" s="7">
        <v>4</v>
      </c>
      <c r="E115" s="78">
        <v>5</v>
      </c>
      <c r="F115" s="7">
        <v>6</v>
      </c>
      <c r="G115" s="78">
        <v>7</v>
      </c>
      <c r="H115" s="78">
        <v>8</v>
      </c>
      <c r="I115" s="7">
        <v>9</v>
      </c>
      <c r="J115" s="78">
        <v>10</v>
      </c>
      <c r="K115" s="59">
        <v>11</v>
      </c>
      <c r="L115" s="91">
        <v>12</v>
      </c>
      <c r="M115" s="8">
        <v>13</v>
      </c>
      <c r="N115" s="69"/>
    </row>
    <row r="116" spans="1:14" ht="12" customHeight="1" x14ac:dyDescent="0.25">
      <c r="A116" s="14">
        <v>5083</v>
      </c>
      <c r="B116" s="15">
        <v>743100</v>
      </c>
      <c r="C116" s="16" t="s">
        <v>96</v>
      </c>
      <c r="D116" s="20">
        <f t="shared" si="15"/>
        <v>0</v>
      </c>
      <c r="E116" s="81"/>
      <c r="F116" s="19"/>
      <c r="G116" s="81"/>
      <c r="H116" s="81"/>
      <c r="I116" s="19"/>
      <c r="J116" s="81"/>
      <c r="K116" s="62"/>
      <c r="L116" s="93"/>
      <c r="M116" s="21"/>
      <c r="N116" s="70"/>
    </row>
    <row r="117" spans="1:14" ht="12" customHeight="1" x14ac:dyDescent="0.25">
      <c r="A117" s="14">
        <v>5084</v>
      </c>
      <c r="B117" s="15">
        <v>743200</v>
      </c>
      <c r="C117" s="16" t="s">
        <v>97</v>
      </c>
      <c r="D117" s="20">
        <f t="shared" si="15"/>
        <v>0</v>
      </c>
      <c r="E117" s="81"/>
      <c r="F117" s="19"/>
      <c r="G117" s="81"/>
      <c r="H117" s="81"/>
      <c r="I117" s="19"/>
      <c r="J117" s="81"/>
      <c r="K117" s="62"/>
      <c r="L117" s="93"/>
      <c r="M117" s="21"/>
      <c r="N117" s="70"/>
    </row>
    <row r="118" spans="1:14" ht="12.75" customHeight="1" x14ac:dyDescent="0.25">
      <c r="A118" s="14">
        <v>5085</v>
      </c>
      <c r="B118" s="15">
        <v>743300</v>
      </c>
      <c r="C118" s="16" t="s">
        <v>98</v>
      </c>
      <c r="D118" s="20">
        <f t="shared" si="15"/>
        <v>0</v>
      </c>
      <c r="E118" s="81"/>
      <c r="F118" s="19"/>
      <c r="G118" s="81"/>
      <c r="H118" s="81"/>
      <c r="I118" s="19"/>
      <c r="J118" s="81"/>
      <c r="K118" s="62"/>
      <c r="L118" s="93"/>
      <c r="M118" s="21"/>
      <c r="N118" s="70"/>
    </row>
    <row r="119" spans="1:14" ht="12" customHeight="1" x14ac:dyDescent="0.25">
      <c r="A119" s="14">
        <v>5086</v>
      </c>
      <c r="B119" s="15">
        <v>743400</v>
      </c>
      <c r="C119" s="16" t="s">
        <v>99</v>
      </c>
      <c r="D119" s="20">
        <f t="shared" si="15"/>
        <v>0</v>
      </c>
      <c r="E119" s="81"/>
      <c r="F119" s="19"/>
      <c r="G119" s="81"/>
      <c r="H119" s="81"/>
      <c r="I119" s="19"/>
      <c r="J119" s="81"/>
      <c r="K119" s="62"/>
      <c r="L119" s="93"/>
      <c r="M119" s="21"/>
      <c r="N119" s="70"/>
    </row>
    <row r="120" spans="1:14" ht="12" customHeight="1" x14ac:dyDescent="0.25">
      <c r="A120" s="14">
        <v>5087</v>
      </c>
      <c r="B120" s="15">
        <v>743500</v>
      </c>
      <c r="C120" s="16" t="s">
        <v>100</v>
      </c>
      <c r="D120" s="20">
        <f t="shared" si="15"/>
        <v>0</v>
      </c>
      <c r="E120" s="81"/>
      <c r="F120" s="19"/>
      <c r="G120" s="81"/>
      <c r="H120" s="81"/>
      <c r="I120" s="19"/>
      <c r="J120" s="81"/>
      <c r="K120" s="62"/>
      <c r="L120" s="93"/>
      <c r="M120" s="21"/>
      <c r="N120" s="70"/>
    </row>
    <row r="121" spans="1:14" ht="23.25" customHeight="1" x14ac:dyDescent="0.25">
      <c r="A121" s="14">
        <v>5088</v>
      </c>
      <c r="B121" s="15">
        <v>743900</v>
      </c>
      <c r="C121" s="16" t="s">
        <v>101</v>
      </c>
      <c r="D121" s="20">
        <f t="shared" si="15"/>
        <v>0</v>
      </c>
      <c r="E121" s="81"/>
      <c r="F121" s="19"/>
      <c r="G121" s="81"/>
      <c r="H121" s="81"/>
      <c r="I121" s="19"/>
      <c r="J121" s="81"/>
      <c r="K121" s="62"/>
      <c r="L121" s="93"/>
      <c r="M121" s="21"/>
      <c r="N121" s="70"/>
    </row>
    <row r="122" spans="1:14" ht="24" customHeight="1" x14ac:dyDescent="0.25">
      <c r="A122" s="13">
        <v>5089</v>
      </c>
      <c r="B122" s="5">
        <v>744000</v>
      </c>
      <c r="C122" s="10" t="s">
        <v>102</v>
      </c>
      <c r="D122" s="11">
        <f t="shared" si="15"/>
        <v>9646</v>
      </c>
      <c r="E122" s="79">
        <f t="shared" ref="E122:M122" si="24">E123+E124</f>
        <v>0</v>
      </c>
      <c r="F122" s="11">
        <f t="shared" si="24"/>
        <v>0</v>
      </c>
      <c r="G122" s="79">
        <f t="shared" si="24"/>
        <v>0</v>
      </c>
      <c r="H122" s="79">
        <f t="shared" si="24"/>
        <v>0</v>
      </c>
      <c r="I122" s="11">
        <f t="shared" si="24"/>
        <v>0</v>
      </c>
      <c r="J122" s="79">
        <f t="shared" si="24"/>
        <v>6226</v>
      </c>
      <c r="K122" s="11">
        <f t="shared" si="24"/>
        <v>3420</v>
      </c>
      <c r="L122" s="79">
        <f t="shared" si="24"/>
        <v>0</v>
      </c>
      <c r="M122" s="12">
        <f t="shared" si="24"/>
        <v>0</v>
      </c>
      <c r="N122" s="56"/>
    </row>
    <row r="123" spans="1:14" ht="25.5" x14ac:dyDescent="0.25">
      <c r="A123" s="14">
        <v>5090</v>
      </c>
      <c r="B123" s="15">
        <v>744100</v>
      </c>
      <c r="C123" s="16" t="s">
        <v>103</v>
      </c>
      <c r="D123" s="20">
        <f t="shared" si="15"/>
        <v>9646</v>
      </c>
      <c r="E123" s="81"/>
      <c r="F123" s="19"/>
      <c r="G123" s="81"/>
      <c r="H123" s="81"/>
      <c r="I123" s="19"/>
      <c r="J123" s="81">
        <v>6226</v>
      </c>
      <c r="K123" s="62">
        <v>3420</v>
      </c>
      <c r="L123" s="93"/>
      <c r="M123" s="21"/>
      <c r="N123" s="70"/>
    </row>
    <row r="124" spans="1:14" ht="25.5" x14ac:dyDescent="0.25">
      <c r="A124" s="14">
        <v>5091</v>
      </c>
      <c r="B124" s="15">
        <v>744200</v>
      </c>
      <c r="C124" s="16" t="s">
        <v>104</v>
      </c>
      <c r="D124" s="20">
        <f t="shared" si="15"/>
        <v>0</v>
      </c>
      <c r="E124" s="81"/>
      <c r="F124" s="19"/>
      <c r="G124" s="81"/>
      <c r="H124" s="81"/>
      <c r="I124" s="19"/>
      <c r="J124" s="81"/>
      <c r="K124" s="62"/>
      <c r="L124" s="93"/>
      <c r="M124" s="21"/>
      <c r="N124" s="70"/>
    </row>
    <row r="125" spans="1:14" ht="12" customHeight="1" x14ac:dyDescent="0.25">
      <c r="A125" s="13">
        <v>5092</v>
      </c>
      <c r="B125" s="5">
        <v>745000</v>
      </c>
      <c r="C125" s="10" t="s">
        <v>105</v>
      </c>
      <c r="D125" s="11">
        <f t="shared" si="15"/>
        <v>5557</v>
      </c>
      <c r="E125" s="79">
        <f t="shared" ref="E125:M125" si="25">E126</f>
        <v>0</v>
      </c>
      <c r="F125" s="11">
        <f t="shared" si="25"/>
        <v>0</v>
      </c>
      <c r="G125" s="79">
        <f t="shared" si="25"/>
        <v>0</v>
      </c>
      <c r="H125" s="79">
        <f t="shared" si="25"/>
        <v>0</v>
      </c>
      <c r="I125" s="11">
        <f t="shared" si="25"/>
        <v>0</v>
      </c>
      <c r="J125" s="79">
        <f t="shared" si="25"/>
        <v>0</v>
      </c>
      <c r="K125" s="11">
        <f t="shared" si="25"/>
        <v>0</v>
      </c>
      <c r="L125" s="79">
        <f t="shared" si="25"/>
        <v>3768</v>
      </c>
      <c r="M125" s="12">
        <f t="shared" si="25"/>
        <v>1789</v>
      </c>
      <c r="N125" s="56"/>
    </row>
    <row r="126" spans="1:14" x14ac:dyDescent="0.25">
      <c r="A126" s="14">
        <v>5093</v>
      </c>
      <c r="B126" s="15">
        <v>745100</v>
      </c>
      <c r="C126" s="16" t="s">
        <v>106</v>
      </c>
      <c r="D126" s="20">
        <f t="shared" si="15"/>
        <v>5557</v>
      </c>
      <c r="E126" s="81"/>
      <c r="F126" s="19"/>
      <c r="G126" s="81"/>
      <c r="H126" s="81"/>
      <c r="I126" s="19"/>
      <c r="J126" s="81"/>
      <c r="K126" s="62"/>
      <c r="L126" s="93">
        <v>3768</v>
      </c>
      <c r="M126" s="21">
        <v>1789</v>
      </c>
      <c r="N126" s="70"/>
    </row>
    <row r="127" spans="1:14" ht="23.25" customHeight="1" x14ac:dyDescent="0.25">
      <c r="A127" s="13">
        <v>5094</v>
      </c>
      <c r="B127" s="5">
        <v>770000</v>
      </c>
      <c r="C127" s="10" t="s">
        <v>107</v>
      </c>
      <c r="D127" s="11">
        <f t="shared" si="15"/>
        <v>0</v>
      </c>
      <c r="E127" s="79">
        <f t="shared" ref="E127:M127" si="26">E128+E130</f>
        <v>0</v>
      </c>
      <c r="F127" s="11">
        <f t="shared" si="26"/>
        <v>0</v>
      </c>
      <c r="G127" s="79">
        <f t="shared" si="26"/>
        <v>0</v>
      </c>
      <c r="H127" s="79"/>
      <c r="I127" s="11">
        <f t="shared" si="26"/>
        <v>0</v>
      </c>
      <c r="J127" s="79">
        <f t="shared" si="26"/>
        <v>0</v>
      </c>
      <c r="K127" s="60"/>
      <c r="L127" s="95"/>
      <c r="M127" s="12">
        <f t="shared" si="26"/>
        <v>0</v>
      </c>
      <c r="N127" s="56"/>
    </row>
    <row r="128" spans="1:14" ht="23.25" customHeight="1" x14ac:dyDescent="0.25">
      <c r="A128" s="13">
        <v>5095</v>
      </c>
      <c r="B128" s="5">
        <v>771000</v>
      </c>
      <c r="C128" s="10" t="s">
        <v>108</v>
      </c>
      <c r="D128" s="11">
        <f t="shared" si="15"/>
        <v>0</v>
      </c>
      <c r="E128" s="79">
        <f t="shared" ref="E128:M128" si="27">E129</f>
        <v>0</v>
      </c>
      <c r="F128" s="11">
        <f t="shared" si="27"/>
        <v>0</v>
      </c>
      <c r="G128" s="79">
        <f t="shared" si="27"/>
        <v>0</v>
      </c>
      <c r="H128" s="79">
        <f t="shared" si="27"/>
        <v>0</v>
      </c>
      <c r="I128" s="11">
        <f t="shared" si="27"/>
        <v>0</v>
      </c>
      <c r="J128" s="79">
        <f t="shared" si="27"/>
        <v>0</v>
      </c>
      <c r="K128" s="11">
        <f t="shared" si="27"/>
        <v>0</v>
      </c>
      <c r="L128" s="79">
        <f t="shared" si="27"/>
        <v>0</v>
      </c>
      <c r="M128" s="12">
        <f t="shared" si="27"/>
        <v>0</v>
      </c>
      <c r="N128" s="56"/>
    </row>
    <row r="129" spans="1:14" ht="25.5" x14ac:dyDescent="0.25">
      <c r="A129" s="14">
        <v>5096</v>
      </c>
      <c r="B129" s="15">
        <v>771100</v>
      </c>
      <c r="C129" s="16" t="s">
        <v>109</v>
      </c>
      <c r="D129" s="20">
        <f t="shared" si="15"/>
        <v>0</v>
      </c>
      <c r="E129" s="81"/>
      <c r="F129" s="19"/>
      <c r="G129" s="81"/>
      <c r="H129" s="81"/>
      <c r="I129" s="19"/>
      <c r="J129" s="81"/>
      <c r="K129" s="62"/>
      <c r="L129" s="93"/>
      <c r="M129" s="21"/>
      <c r="N129" s="70"/>
    </row>
    <row r="130" spans="1:14" ht="24" customHeight="1" x14ac:dyDescent="0.25">
      <c r="A130" s="13">
        <v>5097</v>
      </c>
      <c r="B130" s="5">
        <v>772000</v>
      </c>
      <c r="C130" s="10" t="s">
        <v>110</v>
      </c>
      <c r="D130" s="11">
        <f t="shared" si="15"/>
        <v>0</v>
      </c>
      <c r="E130" s="79">
        <f t="shared" ref="E130:M130" si="28">E131</f>
        <v>0</v>
      </c>
      <c r="F130" s="11">
        <f t="shared" si="28"/>
        <v>0</v>
      </c>
      <c r="G130" s="79">
        <f t="shared" si="28"/>
        <v>0</v>
      </c>
      <c r="H130" s="79">
        <f t="shared" si="28"/>
        <v>0</v>
      </c>
      <c r="I130" s="11">
        <f t="shared" si="28"/>
        <v>0</v>
      </c>
      <c r="J130" s="79">
        <f t="shared" si="28"/>
        <v>0</v>
      </c>
      <c r="K130" s="11">
        <f t="shared" si="28"/>
        <v>0</v>
      </c>
      <c r="L130" s="79">
        <f t="shared" si="28"/>
        <v>0</v>
      </c>
      <c r="M130" s="12">
        <f t="shared" si="28"/>
        <v>0</v>
      </c>
      <c r="N130" s="56"/>
    </row>
    <row r="131" spans="1:14" ht="25.5" x14ac:dyDescent="0.25">
      <c r="A131" s="14">
        <v>5098</v>
      </c>
      <c r="B131" s="15">
        <v>772100</v>
      </c>
      <c r="C131" s="16" t="s">
        <v>111</v>
      </c>
      <c r="D131" s="20">
        <f t="shared" si="15"/>
        <v>0</v>
      </c>
      <c r="E131" s="81"/>
      <c r="F131" s="19"/>
      <c r="G131" s="81"/>
      <c r="H131" s="81"/>
      <c r="I131" s="19"/>
      <c r="J131" s="81"/>
      <c r="K131" s="62"/>
      <c r="L131" s="93"/>
      <c r="M131" s="21"/>
      <c r="N131" s="70"/>
    </row>
    <row r="132" spans="1:14" ht="40.5" customHeight="1" x14ac:dyDescent="0.25">
      <c r="A132" s="13">
        <v>5099</v>
      </c>
      <c r="B132" s="5">
        <v>780000</v>
      </c>
      <c r="C132" s="10" t="s">
        <v>112</v>
      </c>
      <c r="D132" s="11">
        <f t="shared" si="15"/>
        <v>2004259</v>
      </c>
      <c r="E132" s="79">
        <f t="shared" ref="E132:M132" si="29">E133</f>
        <v>0</v>
      </c>
      <c r="F132" s="11">
        <f t="shared" si="29"/>
        <v>0</v>
      </c>
      <c r="G132" s="79">
        <f t="shared" si="29"/>
        <v>0</v>
      </c>
      <c r="H132" s="79">
        <f t="shared" si="29"/>
        <v>1233</v>
      </c>
      <c r="I132" s="11">
        <f t="shared" si="29"/>
        <v>2003026</v>
      </c>
      <c r="J132" s="79">
        <f t="shared" si="29"/>
        <v>0</v>
      </c>
      <c r="K132" s="11">
        <f t="shared" si="29"/>
        <v>0</v>
      </c>
      <c r="L132" s="79">
        <f t="shared" si="29"/>
        <v>0</v>
      </c>
      <c r="M132" s="12">
        <f t="shared" si="29"/>
        <v>0</v>
      </c>
      <c r="N132" s="56"/>
    </row>
    <row r="133" spans="1:14" ht="41.25" customHeight="1" x14ac:dyDescent="0.25">
      <c r="A133" s="13">
        <v>5100</v>
      </c>
      <c r="B133" s="5">
        <v>781000</v>
      </c>
      <c r="C133" s="10" t="s">
        <v>113</v>
      </c>
      <c r="D133" s="11">
        <f t="shared" si="15"/>
        <v>2004259</v>
      </c>
      <c r="E133" s="79">
        <f t="shared" ref="E133:M133" si="30">E134+E135</f>
        <v>0</v>
      </c>
      <c r="F133" s="11">
        <f t="shared" si="30"/>
        <v>0</v>
      </c>
      <c r="G133" s="79">
        <f t="shared" si="30"/>
        <v>0</v>
      </c>
      <c r="H133" s="79">
        <f t="shared" si="30"/>
        <v>1233</v>
      </c>
      <c r="I133" s="11">
        <f t="shared" si="30"/>
        <v>2003026</v>
      </c>
      <c r="J133" s="79">
        <f t="shared" si="30"/>
        <v>0</v>
      </c>
      <c r="K133" s="11">
        <f t="shared" si="30"/>
        <v>0</v>
      </c>
      <c r="L133" s="79">
        <f t="shared" si="30"/>
        <v>0</v>
      </c>
      <c r="M133" s="12">
        <f t="shared" si="30"/>
        <v>0</v>
      </c>
      <c r="N133" s="56"/>
    </row>
    <row r="134" spans="1:14" ht="25.5" x14ac:dyDescent="0.25">
      <c r="A134" s="14">
        <v>5101</v>
      </c>
      <c r="B134" s="15">
        <v>781100</v>
      </c>
      <c r="C134" s="16" t="s">
        <v>114</v>
      </c>
      <c r="D134" s="20">
        <f t="shared" si="15"/>
        <v>2004259</v>
      </c>
      <c r="E134" s="81"/>
      <c r="F134" s="19"/>
      <c r="G134" s="81"/>
      <c r="H134" s="81">
        <v>1233</v>
      </c>
      <c r="I134" s="19">
        <v>2003026</v>
      </c>
      <c r="J134" s="81"/>
      <c r="K134" s="62"/>
      <c r="L134" s="93"/>
      <c r="M134" s="21"/>
      <c r="N134" s="70"/>
    </row>
    <row r="135" spans="1:14" ht="25.5" x14ac:dyDescent="0.25">
      <c r="A135" s="14">
        <v>5102</v>
      </c>
      <c r="B135" s="15">
        <v>781300</v>
      </c>
      <c r="C135" s="16" t="s">
        <v>115</v>
      </c>
      <c r="D135" s="20">
        <f t="shared" si="15"/>
        <v>0</v>
      </c>
      <c r="E135" s="81"/>
      <c r="F135" s="19"/>
      <c r="G135" s="81"/>
      <c r="H135" s="81"/>
      <c r="I135" s="19"/>
      <c r="J135" s="81"/>
      <c r="K135" s="62"/>
      <c r="L135" s="93"/>
      <c r="M135" s="21"/>
      <c r="N135" s="70"/>
    </row>
    <row r="136" spans="1:14" x14ac:dyDescent="0.25">
      <c r="A136" s="13">
        <v>5103</v>
      </c>
      <c r="B136" s="5">
        <v>790000</v>
      </c>
      <c r="C136" s="10" t="s">
        <v>116</v>
      </c>
      <c r="D136" s="11">
        <f t="shared" si="15"/>
        <v>93927</v>
      </c>
      <c r="E136" s="79">
        <f t="shared" ref="E136:M136" si="31">E137</f>
        <v>2637</v>
      </c>
      <c r="F136" s="11">
        <f t="shared" si="31"/>
        <v>91278</v>
      </c>
      <c r="G136" s="79">
        <f t="shared" si="31"/>
        <v>12</v>
      </c>
      <c r="H136" s="79">
        <f t="shared" si="31"/>
        <v>0</v>
      </c>
      <c r="I136" s="11">
        <f t="shared" si="31"/>
        <v>0</v>
      </c>
      <c r="J136" s="79">
        <f t="shared" si="31"/>
        <v>0</v>
      </c>
      <c r="K136" s="11">
        <f t="shared" si="31"/>
        <v>0</v>
      </c>
      <c r="L136" s="79">
        <f t="shared" si="31"/>
        <v>0</v>
      </c>
      <c r="M136" s="12">
        <f t="shared" si="31"/>
        <v>0</v>
      </c>
      <c r="N136" s="56"/>
    </row>
    <row r="137" spans="1:14" ht="11.25" customHeight="1" thickBot="1" x14ac:dyDescent="0.3">
      <c r="A137" s="13">
        <v>5104</v>
      </c>
      <c r="B137" s="5">
        <v>791000</v>
      </c>
      <c r="C137" s="10" t="s">
        <v>117</v>
      </c>
      <c r="D137" s="11">
        <f t="shared" si="15"/>
        <v>93927</v>
      </c>
      <c r="E137" s="79">
        <f t="shared" ref="E137:M137" si="32">E142</f>
        <v>2637</v>
      </c>
      <c r="F137" s="11">
        <f t="shared" si="32"/>
        <v>91278</v>
      </c>
      <c r="G137" s="79">
        <f t="shared" si="32"/>
        <v>12</v>
      </c>
      <c r="H137" s="79">
        <f t="shared" si="32"/>
        <v>0</v>
      </c>
      <c r="I137" s="11">
        <f t="shared" si="32"/>
        <v>0</v>
      </c>
      <c r="J137" s="79">
        <f t="shared" si="32"/>
        <v>0</v>
      </c>
      <c r="K137" s="11">
        <f t="shared" si="32"/>
        <v>0</v>
      </c>
      <c r="L137" s="79">
        <f t="shared" si="32"/>
        <v>0</v>
      </c>
      <c r="M137" s="12">
        <f t="shared" si="32"/>
        <v>0</v>
      </c>
      <c r="N137" s="56"/>
    </row>
    <row r="138" spans="1:14" ht="15" customHeight="1" x14ac:dyDescent="0.25">
      <c r="A138" s="116" t="s">
        <v>2</v>
      </c>
      <c r="B138" s="117" t="s">
        <v>3</v>
      </c>
      <c r="C138" s="118" t="s">
        <v>4</v>
      </c>
      <c r="D138" s="109" t="s">
        <v>5</v>
      </c>
      <c r="E138" s="109"/>
      <c r="F138" s="109"/>
      <c r="G138" s="109"/>
      <c r="H138" s="109"/>
      <c r="I138" s="109"/>
      <c r="J138" s="109"/>
      <c r="K138" s="111"/>
      <c r="L138" s="111"/>
      <c r="M138" s="112"/>
      <c r="N138" s="66"/>
    </row>
    <row r="139" spans="1:14" ht="15" customHeight="1" x14ac:dyDescent="0.25">
      <c r="A139" s="116"/>
      <c r="B139" s="117"/>
      <c r="C139" s="118"/>
      <c r="D139" s="113" t="s">
        <v>472</v>
      </c>
      <c r="E139" s="104" t="s">
        <v>6</v>
      </c>
      <c r="F139" s="104"/>
      <c r="G139" s="104"/>
      <c r="H139" s="104"/>
      <c r="I139" s="104"/>
      <c r="J139" s="114" t="s">
        <v>469</v>
      </c>
      <c r="K139" s="104" t="s">
        <v>7</v>
      </c>
      <c r="L139" s="105" t="s">
        <v>470</v>
      </c>
      <c r="M139" s="115" t="s">
        <v>8</v>
      </c>
      <c r="N139" s="66"/>
    </row>
    <row r="140" spans="1:14" ht="24.75" customHeight="1" x14ac:dyDescent="0.25">
      <c r="A140" s="116"/>
      <c r="B140" s="117"/>
      <c r="C140" s="118"/>
      <c r="D140" s="113"/>
      <c r="E140" s="77" t="s">
        <v>473</v>
      </c>
      <c r="F140" s="58" t="s">
        <v>9</v>
      </c>
      <c r="G140" s="77" t="s">
        <v>467</v>
      </c>
      <c r="H140" s="77" t="s">
        <v>468</v>
      </c>
      <c r="I140" s="58" t="s">
        <v>10</v>
      </c>
      <c r="J140" s="114"/>
      <c r="K140" s="104"/>
      <c r="L140" s="105"/>
      <c r="M140" s="115"/>
      <c r="N140" s="66"/>
    </row>
    <row r="141" spans="1:14" ht="12.75" customHeight="1" x14ac:dyDescent="0.25">
      <c r="A141" s="17" t="s">
        <v>16</v>
      </c>
      <c r="B141" s="18" t="s">
        <v>17</v>
      </c>
      <c r="C141" s="18" t="s">
        <v>18</v>
      </c>
      <c r="D141" s="7">
        <v>4</v>
      </c>
      <c r="E141" s="78">
        <v>5</v>
      </c>
      <c r="F141" s="7">
        <v>6</v>
      </c>
      <c r="G141" s="78">
        <v>7</v>
      </c>
      <c r="H141" s="78">
        <v>8</v>
      </c>
      <c r="I141" s="7">
        <v>9</v>
      </c>
      <c r="J141" s="78">
        <v>10</v>
      </c>
      <c r="K141" s="59">
        <v>11</v>
      </c>
      <c r="L141" s="91">
        <v>12</v>
      </c>
      <c r="M141" s="8">
        <v>13</v>
      </c>
      <c r="N141" s="69"/>
    </row>
    <row r="142" spans="1:14" ht="12" customHeight="1" x14ac:dyDescent="0.25">
      <c r="A142" s="14">
        <v>5105</v>
      </c>
      <c r="B142" s="15">
        <v>791100</v>
      </c>
      <c r="C142" s="16" t="s">
        <v>118</v>
      </c>
      <c r="D142" s="20">
        <f t="shared" si="15"/>
        <v>93927</v>
      </c>
      <c r="E142" s="81">
        <v>2637</v>
      </c>
      <c r="F142" s="19">
        <v>91278</v>
      </c>
      <c r="G142" s="81">
        <v>12</v>
      </c>
      <c r="H142" s="81"/>
      <c r="I142" s="19"/>
      <c r="J142" s="81"/>
      <c r="K142" s="62"/>
      <c r="L142" s="93"/>
      <c r="M142" s="21"/>
      <c r="N142" s="70"/>
    </row>
    <row r="143" spans="1:14" ht="24" customHeight="1" x14ac:dyDescent="0.25">
      <c r="A143" s="13">
        <v>5106</v>
      </c>
      <c r="B143" s="5">
        <v>800000</v>
      </c>
      <c r="C143" s="10" t="s">
        <v>119</v>
      </c>
      <c r="D143" s="11">
        <f t="shared" si="15"/>
        <v>21</v>
      </c>
      <c r="E143" s="79">
        <f t="shared" ref="E143:M143" si="33">E144+E151+E158+E161</f>
        <v>0</v>
      </c>
      <c r="F143" s="11">
        <f t="shared" si="33"/>
        <v>0</v>
      </c>
      <c r="G143" s="79">
        <f t="shared" si="33"/>
        <v>0</v>
      </c>
      <c r="H143" s="79">
        <f t="shared" si="33"/>
        <v>0</v>
      </c>
      <c r="I143" s="11">
        <f t="shared" si="33"/>
        <v>0</v>
      </c>
      <c r="J143" s="79">
        <f t="shared" si="33"/>
        <v>0</v>
      </c>
      <c r="K143" s="11">
        <f t="shared" si="33"/>
        <v>0</v>
      </c>
      <c r="L143" s="79">
        <f t="shared" si="33"/>
        <v>0</v>
      </c>
      <c r="M143" s="12">
        <f t="shared" si="33"/>
        <v>21</v>
      </c>
      <c r="N143" s="56"/>
    </row>
    <row r="144" spans="1:14" ht="24" customHeight="1" x14ac:dyDescent="0.25">
      <c r="A144" s="13">
        <v>5107</v>
      </c>
      <c r="B144" s="5">
        <v>810000</v>
      </c>
      <c r="C144" s="10" t="s">
        <v>120</v>
      </c>
      <c r="D144" s="11">
        <f t="shared" si="15"/>
        <v>21</v>
      </c>
      <c r="E144" s="79">
        <f t="shared" ref="E144:M144" si="34">E145+E147+E149</f>
        <v>0</v>
      </c>
      <c r="F144" s="11">
        <f t="shared" si="34"/>
        <v>0</v>
      </c>
      <c r="G144" s="79">
        <f t="shared" si="34"/>
        <v>0</v>
      </c>
      <c r="H144" s="79">
        <f t="shared" si="34"/>
        <v>0</v>
      </c>
      <c r="I144" s="11">
        <f t="shared" si="34"/>
        <v>0</v>
      </c>
      <c r="J144" s="79">
        <f t="shared" si="34"/>
        <v>0</v>
      </c>
      <c r="K144" s="11">
        <f t="shared" si="34"/>
        <v>0</v>
      </c>
      <c r="L144" s="79">
        <f t="shared" si="34"/>
        <v>0</v>
      </c>
      <c r="M144" s="12">
        <f t="shared" si="34"/>
        <v>21</v>
      </c>
      <c r="N144" s="56"/>
    </row>
    <row r="145" spans="1:14" ht="23.25" customHeight="1" x14ac:dyDescent="0.25">
      <c r="A145" s="13">
        <v>5108</v>
      </c>
      <c r="B145" s="5">
        <v>811000</v>
      </c>
      <c r="C145" s="10" t="s">
        <v>121</v>
      </c>
      <c r="D145" s="11">
        <f t="shared" si="15"/>
        <v>21</v>
      </c>
      <c r="E145" s="79">
        <f t="shared" ref="E145:M145" si="35">E146</f>
        <v>0</v>
      </c>
      <c r="F145" s="11">
        <f t="shared" si="35"/>
        <v>0</v>
      </c>
      <c r="G145" s="79">
        <f t="shared" si="35"/>
        <v>0</v>
      </c>
      <c r="H145" s="79">
        <f t="shared" si="35"/>
        <v>0</v>
      </c>
      <c r="I145" s="11">
        <f t="shared" si="35"/>
        <v>0</v>
      </c>
      <c r="J145" s="79">
        <f t="shared" si="35"/>
        <v>0</v>
      </c>
      <c r="K145" s="11">
        <f t="shared" si="35"/>
        <v>0</v>
      </c>
      <c r="L145" s="79">
        <f t="shared" si="35"/>
        <v>0</v>
      </c>
      <c r="M145" s="12">
        <f t="shared" si="35"/>
        <v>21</v>
      </c>
      <c r="N145" s="56"/>
    </row>
    <row r="146" spans="1:14" ht="13.5" customHeight="1" x14ac:dyDescent="0.25">
      <c r="A146" s="14">
        <v>5109</v>
      </c>
      <c r="B146" s="15">
        <v>811100</v>
      </c>
      <c r="C146" s="16" t="s">
        <v>122</v>
      </c>
      <c r="D146" s="20">
        <f t="shared" si="15"/>
        <v>21</v>
      </c>
      <c r="E146" s="81"/>
      <c r="F146" s="19"/>
      <c r="G146" s="81"/>
      <c r="H146" s="81"/>
      <c r="I146" s="19"/>
      <c r="J146" s="81"/>
      <c r="K146" s="62"/>
      <c r="L146" s="93"/>
      <c r="M146" s="21">
        <v>21</v>
      </c>
      <c r="N146" s="70"/>
    </row>
    <row r="147" spans="1:14" ht="23.25" customHeight="1" x14ac:dyDescent="0.25">
      <c r="A147" s="13">
        <v>5110</v>
      </c>
      <c r="B147" s="5">
        <v>812000</v>
      </c>
      <c r="C147" s="10" t="s">
        <v>123</v>
      </c>
      <c r="D147" s="11">
        <f t="shared" si="15"/>
        <v>0</v>
      </c>
      <c r="E147" s="79">
        <f t="shared" ref="E147:M147" si="36">E148</f>
        <v>0</v>
      </c>
      <c r="F147" s="11">
        <f t="shared" si="36"/>
        <v>0</v>
      </c>
      <c r="G147" s="79">
        <f t="shared" si="36"/>
        <v>0</v>
      </c>
      <c r="H147" s="79"/>
      <c r="I147" s="11">
        <f t="shared" si="36"/>
        <v>0</v>
      </c>
      <c r="J147" s="79">
        <f t="shared" si="36"/>
        <v>0</v>
      </c>
      <c r="K147" s="60"/>
      <c r="L147" s="95"/>
      <c r="M147" s="12">
        <f t="shared" si="36"/>
        <v>0</v>
      </c>
      <c r="N147" s="56"/>
    </row>
    <row r="148" spans="1:14" ht="10.5" customHeight="1" x14ac:dyDescent="0.25">
      <c r="A148" s="14">
        <v>5111</v>
      </c>
      <c r="B148" s="15">
        <v>812100</v>
      </c>
      <c r="C148" s="16" t="s">
        <v>124</v>
      </c>
      <c r="D148" s="20">
        <f t="shared" si="15"/>
        <v>0</v>
      </c>
      <c r="E148" s="81"/>
      <c r="F148" s="19"/>
      <c r="G148" s="81"/>
      <c r="H148" s="81"/>
      <c r="I148" s="19"/>
      <c r="J148" s="81"/>
      <c r="K148" s="62"/>
      <c r="L148" s="93"/>
      <c r="M148" s="21"/>
      <c r="N148" s="70"/>
    </row>
    <row r="149" spans="1:14" ht="24" customHeight="1" x14ac:dyDescent="0.25">
      <c r="A149" s="13">
        <v>5112</v>
      </c>
      <c r="B149" s="5">
        <v>813000</v>
      </c>
      <c r="C149" s="10" t="s">
        <v>125</v>
      </c>
      <c r="D149" s="11">
        <f t="shared" si="15"/>
        <v>0</v>
      </c>
      <c r="E149" s="79">
        <f t="shared" ref="E149:M149" si="37">E150</f>
        <v>0</v>
      </c>
      <c r="F149" s="11">
        <f t="shared" si="37"/>
        <v>0</v>
      </c>
      <c r="G149" s="79">
        <f t="shared" si="37"/>
        <v>0</v>
      </c>
      <c r="H149" s="79">
        <f t="shared" si="37"/>
        <v>0</v>
      </c>
      <c r="I149" s="11">
        <f t="shared" si="37"/>
        <v>0</v>
      </c>
      <c r="J149" s="79">
        <f t="shared" si="37"/>
        <v>0</v>
      </c>
      <c r="K149" s="11">
        <f t="shared" si="37"/>
        <v>0</v>
      </c>
      <c r="L149" s="79">
        <f t="shared" si="37"/>
        <v>0</v>
      </c>
      <c r="M149" s="12">
        <f t="shared" si="37"/>
        <v>0</v>
      </c>
      <c r="N149" s="56"/>
    </row>
    <row r="150" spans="1:14" ht="12.75" customHeight="1" x14ac:dyDescent="0.25">
      <c r="A150" s="14">
        <v>5113</v>
      </c>
      <c r="B150" s="15">
        <v>813100</v>
      </c>
      <c r="C150" s="16" t="s">
        <v>126</v>
      </c>
      <c r="D150" s="20">
        <f t="shared" ref="D150:D212" si="38">SUM(E150:M150)</f>
        <v>0</v>
      </c>
      <c r="E150" s="81"/>
      <c r="F150" s="19"/>
      <c r="G150" s="81"/>
      <c r="H150" s="81"/>
      <c r="I150" s="19"/>
      <c r="J150" s="81"/>
      <c r="K150" s="62"/>
      <c r="L150" s="93"/>
      <c r="M150" s="21"/>
      <c r="N150" s="70"/>
    </row>
    <row r="151" spans="1:14" ht="24.75" customHeight="1" x14ac:dyDescent="0.25">
      <c r="A151" s="13">
        <v>5114</v>
      </c>
      <c r="B151" s="5">
        <v>820000</v>
      </c>
      <c r="C151" s="10" t="s">
        <v>127</v>
      </c>
      <c r="D151" s="11">
        <f t="shared" si="38"/>
        <v>0</v>
      </c>
      <c r="E151" s="79">
        <f t="shared" ref="E151:M151" si="39">E152+E154+E156</f>
        <v>0</v>
      </c>
      <c r="F151" s="11">
        <f t="shared" si="39"/>
        <v>0</v>
      </c>
      <c r="G151" s="79">
        <f t="shared" si="39"/>
        <v>0</v>
      </c>
      <c r="H151" s="79">
        <f t="shared" si="39"/>
        <v>0</v>
      </c>
      <c r="I151" s="11">
        <f t="shared" si="39"/>
        <v>0</v>
      </c>
      <c r="J151" s="79">
        <f t="shared" si="39"/>
        <v>0</v>
      </c>
      <c r="K151" s="11">
        <f t="shared" si="39"/>
        <v>0</v>
      </c>
      <c r="L151" s="79">
        <f t="shared" si="39"/>
        <v>0</v>
      </c>
      <c r="M151" s="12">
        <f t="shared" si="39"/>
        <v>0</v>
      </c>
      <c r="N151" s="56"/>
    </row>
    <row r="152" spans="1:14" ht="26.25" customHeight="1" x14ac:dyDescent="0.25">
      <c r="A152" s="13">
        <v>5115</v>
      </c>
      <c r="B152" s="5">
        <v>821000</v>
      </c>
      <c r="C152" s="10" t="s">
        <v>128</v>
      </c>
      <c r="D152" s="11">
        <f t="shared" si="38"/>
        <v>0</v>
      </c>
      <c r="E152" s="79">
        <f t="shared" ref="E152:M152" si="40">E153</f>
        <v>0</v>
      </c>
      <c r="F152" s="11">
        <f t="shared" si="40"/>
        <v>0</v>
      </c>
      <c r="G152" s="79">
        <f t="shared" si="40"/>
        <v>0</v>
      </c>
      <c r="H152" s="79">
        <f t="shared" si="40"/>
        <v>0</v>
      </c>
      <c r="I152" s="11">
        <f t="shared" si="40"/>
        <v>0</v>
      </c>
      <c r="J152" s="79">
        <f t="shared" si="40"/>
        <v>0</v>
      </c>
      <c r="K152" s="11">
        <f t="shared" si="40"/>
        <v>0</v>
      </c>
      <c r="L152" s="79">
        <f t="shared" si="40"/>
        <v>0</v>
      </c>
      <c r="M152" s="12">
        <f t="shared" si="40"/>
        <v>0</v>
      </c>
      <c r="N152" s="56"/>
    </row>
    <row r="153" spans="1:14" x14ac:dyDescent="0.25">
      <c r="A153" s="14">
        <v>5116</v>
      </c>
      <c r="B153" s="15">
        <v>821100</v>
      </c>
      <c r="C153" s="16" t="s">
        <v>129</v>
      </c>
      <c r="D153" s="20">
        <f t="shared" si="38"/>
        <v>0</v>
      </c>
      <c r="E153" s="81"/>
      <c r="F153" s="19"/>
      <c r="G153" s="81"/>
      <c r="H153" s="81"/>
      <c r="I153" s="19"/>
      <c r="J153" s="81"/>
      <c r="K153" s="62"/>
      <c r="L153" s="93"/>
      <c r="M153" s="21"/>
      <c r="N153" s="70"/>
    </row>
    <row r="154" spans="1:14" ht="25.5" x14ac:dyDescent="0.25">
      <c r="A154" s="13">
        <v>5117</v>
      </c>
      <c r="B154" s="5">
        <v>822000</v>
      </c>
      <c r="C154" s="10" t="s">
        <v>130</v>
      </c>
      <c r="D154" s="11">
        <f t="shared" si="38"/>
        <v>0</v>
      </c>
      <c r="E154" s="79">
        <f t="shared" ref="E154:M154" si="41">E155</f>
        <v>0</v>
      </c>
      <c r="F154" s="11">
        <f t="shared" si="41"/>
        <v>0</v>
      </c>
      <c r="G154" s="79">
        <f t="shared" si="41"/>
        <v>0</v>
      </c>
      <c r="H154" s="79">
        <f t="shared" si="41"/>
        <v>0</v>
      </c>
      <c r="I154" s="11">
        <f t="shared" si="41"/>
        <v>0</v>
      </c>
      <c r="J154" s="79">
        <f t="shared" si="41"/>
        <v>0</v>
      </c>
      <c r="K154" s="11">
        <f t="shared" si="41"/>
        <v>0</v>
      </c>
      <c r="L154" s="79">
        <f t="shared" si="41"/>
        <v>0</v>
      </c>
      <c r="M154" s="12">
        <f t="shared" si="41"/>
        <v>0</v>
      </c>
      <c r="N154" s="56"/>
    </row>
    <row r="155" spans="1:14" ht="12.75" customHeight="1" x14ac:dyDescent="0.25">
      <c r="A155" s="14">
        <v>5118</v>
      </c>
      <c r="B155" s="15">
        <v>822100</v>
      </c>
      <c r="C155" s="16" t="s">
        <v>131</v>
      </c>
      <c r="D155" s="20">
        <f t="shared" si="38"/>
        <v>0</v>
      </c>
      <c r="E155" s="81"/>
      <c r="F155" s="19"/>
      <c r="G155" s="81"/>
      <c r="H155" s="81"/>
      <c r="I155" s="19"/>
      <c r="J155" s="81"/>
      <c r="K155" s="62"/>
      <c r="L155" s="93"/>
      <c r="M155" s="21"/>
      <c r="N155" s="70"/>
    </row>
    <row r="156" spans="1:14" ht="25.5" x14ac:dyDescent="0.25">
      <c r="A156" s="13">
        <v>5119</v>
      </c>
      <c r="B156" s="5">
        <v>823000</v>
      </c>
      <c r="C156" s="10" t="s">
        <v>132</v>
      </c>
      <c r="D156" s="11">
        <f t="shared" si="38"/>
        <v>0</v>
      </c>
      <c r="E156" s="79">
        <f t="shared" ref="E156:M156" si="42">E157</f>
        <v>0</v>
      </c>
      <c r="F156" s="11">
        <f t="shared" si="42"/>
        <v>0</v>
      </c>
      <c r="G156" s="79">
        <f t="shared" si="42"/>
        <v>0</v>
      </c>
      <c r="H156" s="79">
        <f t="shared" si="42"/>
        <v>0</v>
      </c>
      <c r="I156" s="11">
        <f t="shared" si="42"/>
        <v>0</v>
      </c>
      <c r="J156" s="79">
        <f t="shared" si="42"/>
        <v>0</v>
      </c>
      <c r="K156" s="11">
        <f t="shared" si="42"/>
        <v>0</v>
      </c>
      <c r="L156" s="79">
        <f t="shared" si="42"/>
        <v>0</v>
      </c>
      <c r="M156" s="12">
        <f t="shared" si="42"/>
        <v>0</v>
      </c>
      <c r="N156" s="56"/>
    </row>
    <row r="157" spans="1:14" ht="25.5" x14ac:dyDescent="0.25">
      <c r="A157" s="14">
        <v>5120</v>
      </c>
      <c r="B157" s="15">
        <v>823100</v>
      </c>
      <c r="C157" s="16" t="s">
        <v>133</v>
      </c>
      <c r="D157" s="20">
        <f t="shared" si="38"/>
        <v>0</v>
      </c>
      <c r="E157" s="81"/>
      <c r="F157" s="19"/>
      <c r="G157" s="81"/>
      <c r="H157" s="81"/>
      <c r="I157" s="19"/>
      <c r="J157" s="81"/>
      <c r="K157" s="62"/>
      <c r="L157" s="93"/>
      <c r="M157" s="21"/>
      <c r="N157" s="70"/>
    </row>
    <row r="158" spans="1:14" ht="25.5" x14ac:dyDescent="0.25">
      <c r="A158" s="13">
        <v>5121</v>
      </c>
      <c r="B158" s="5">
        <v>830000</v>
      </c>
      <c r="C158" s="10" t="s">
        <v>134</v>
      </c>
      <c r="D158" s="11">
        <f t="shared" si="38"/>
        <v>0</v>
      </c>
      <c r="E158" s="79">
        <f t="shared" ref="E158:M159" si="43">E159</f>
        <v>0</v>
      </c>
      <c r="F158" s="11">
        <f t="shared" si="43"/>
        <v>0</v>
      </c>
      <c r="G158" s="79">
        <f t="shared" si="43"/>
        <v>0</v>
      </c>
      <c r="H158" s="79">
        <f t="shared" si="43"/>
        <v>0</v>
      </c>
      <c r="I158" s="11">
        <f t="shared" si="43"/>
        <v>0</v>
      </c>
      <c r="J158" s="79">
        <f t="shared" si="43"/>
        <v>0</v>
      </c>
      <c r="K158" s="11">
        <f t="shared" si="43"/>
        <v>0</v>
      </c>
      <c r="L158" s="79">
        <f t="shared" si="43"/>
        <v>0</v>
      </c>
      <c r="M158" s="12">
        <f t="shared" si="43"/>
        <v>0</v>
      </c>
      <c r="N158" s="56"/>
    </row>
    <row r="159" spans="1:14" ht="25.5" x14ac:dyDescent="0.25">
      <c r="A159" s="13">
        <v>5122</v>
      </c>
      <c r="B159" s="5">
        <v>831000</v>
      </c>
      <c r="C159" s="10" t="s">
        <v>135</v>
      </c>
      <c r="D159" s="11">
        <f t="shared" si="38"/>
        <v>0</v>
      </c>
      <c r="E159" s="79">
        <f t="shared" si="43"/>
        <v>0</v>
      </c>
      <c r="F159" s="11">
        <f t="shared" si="43"/>
        <v>0</v>
      </c>
      <c r="G159" s="79">
        <f t="shared" si="43"/>
        <v>0</v>
      </c>
      <c r="H159" s="79">
        <f t="shared" si="43"/>
        <v>0</v>
      </c>
      <c r="I159" s="11">
        <f t="shared" si="43"/>
        <v>0</v>
      </c>
      <c r="J159" s="79">
        <f t="shared" si="43"/>
        <v>0</v>
      </c>
      <c r="K159" s="11">
        <f t="shared" si="43"/>
        <v>0</v>
      </c>
      <c r="L159" s="79">
        <f t="shared" si="43"/>
        <v>0</v>
      </c>
      <c r="M159" s="12">
        <f t="shared" si="43"/>
        <v>0</v>
      </c>
      <c r="N159" s="56"/>
    </row>
    <row r="160" spans="1:14" ht="12.75" customHeight="1" x14ac:dyDescent="0.25">
      <c r="A160" s="14">
        <v>5123</v>
      </c>
      <c r="B160" s="15">
        <v>831100</v>
      </c>
      <c r="C160" s="16" t="s">
        <v>136</v>
      </c>
      <c r="D160" s="20">
        <f t="shared" si="38"/>
        <v>0</v>
      </c>
      <c r="E160" s="81"/>
      <c r="F160" s="19"/>
      <c r="G160" s="81"/>
      <c r="H160" s="81"/>
      <c r="I160" s="19"/>
      <c r="J160" s="81"/>
      <c r="K160" s="62"/>
      <c r="L160" s="93"/>
      <c r="M160" s="21"/>
      <c r="N160" s="70"/>
    </row>
    <row r="161" spans="1:14" ht="24" customHeight="1" x14ac:dyDescent="0.25">
      <c r="A161" s="13">
        <v>5124</v>
      </c>
      <c r="B161" s="5">
        <v>840000</v>
      </c>
      <c r="C161" s="10" t="s">
        <v>137</v>
      </c>
      <c r="D161" s="11">
        <f t="shared" si="38"/>
        <v>0</v>
      </c>
      <c r="E161" s="79">
        <f t="shared" ref="E161:M161" si="44">E162+E164+E170</f>
        <v>0</v>
      </c>
      <c r="F161" s="11">
        <f t="shared" si="44"/>
        <v>0</v>
      </c>
      <c r="G161" s="79">
        <f t="shared" si="44"/>
        <v>0</v>
      </c>
      <c r="H161" s="79">
        <f t="shared" si="44"/>
        <v>0</v>
      </c>
      <c r="I161" s="11">
        <f t="shared" si="44"/>
        <v>0</v>
      </c>
      <c r="J161" s="79">
        <f t="shared" si="44"/>
        <v>0</v>
      </c>
      <c r="K161" s="11">
        <f t="shared" si="44"/>
        <v>0</v>
      </c>
      <c r="L161" s="79">
        <f t="shared" si="44"/>
        <v>0</v>
      </c>
      <c r="M161" s="12">
        <f t="shared" si="44"/>
        <v>0</v>
      </c>
      <c r="N161" s="56"/>
    </row>
    <row r="162" spans="1:14" ht="12" customHeight="1" x14ac:dyDescent="0.25">
      <c r="A162" s="13">
        <v>5125</v>
      </c>
      <c r="B162" s="5">
        <v>841000</v>
      </c>
      <c r="C162" s="10" t="s">
        <v>138</v>
      </c>
      <c r="D162" s="11">
        <f t="shared" si="38"/>
        <v>0</v>
      </c>
      <c r="E162" s="79">
        <f t="shared" ref="E162:M162" si="45">E163</f>
        <v>0</v>
      </c>
      <c r="F162" s="11">
        <f t="shared" si="45"/>
        <v>0</v>
      </c>
      <c r="G162" s="79">
        <f t="shared" si="45"/>
        <v>0</v>
      </c>
      <c r="H162" s="79"/>
      <c r="I162" s="11">
        <f t="shared" si="45"/>
        <v>0</v>
      </c>
      <c r="J162" s="79">
        <f t="shared" si="45"/>
        <v>0</v>
      </c>
      <c r="K162" s="60"/>
      <c r="L162" s="95"/>
      <c r="M162" s="12">
        <f t="shared" si="45"/>
        <v>0</v>
      </c>
      <c r="N162" s="56"/>
    </row>
    <row r="163" spans="1:14" ht="12" customHeight="1" x14ac:dyDescent="0.25">
      <c r="A163" s="14">
        <v>5126</v>
      </c>
      <c r="B163" s="15">
        <v>841100</v>
      </c>
      <c r="C163" s="16" t="s">
        <v>139</v>
      </c>
      <c r="D163" s="20">
        <f t="shared" si="38"/>
        <v>0</v>
      </c>
      <c r="E163" s="81"/>
      <c r="F163" s="19"/>
      <c r="G163" s="81"/>
      <c r="H163" s="81"/>
      <c r="I163" s="19"/>
      <c r="J163" s="81"/>
      <c r="K163" s="62"/>
      <c r="L163" s="93"/>
      <c r="M163" s="21"/>
      <c r="N163" s="70"/>
    </row>
    <row r="164" spans="1:14" ht="26.25" thickBot="1" x14ac:dyDescent="0.3">
      <c r="A164" s="13">
        <v>5127</v>
      </c>
      <c r="B164" s="5">
        <v>842000</v>
      </c>
      <c r="C164" s="10" t="s">
        <v>140</v>
      </c>
      <c r="D164" s="11">
        <f t="shared" si="38"/>
        <v>0</v>
      </c>
      <c r="E164" s="79">
        <f t="shared" ref="E164:M164" si="46">E169</f>
        <v>0</v>
      </c>
      <c r="F164" s="11">
        <f t="shared" si="46"/>
        <v>0</v>
      </c>
      <c r="G164" s="79">
        <f t="shared" si="46"/>
        <v>0</v>
      </c>
      <c r="H164" s="79">
        <f t="shared" si="46"/>
        <v>0</v>
      </c>
      <c r="I164" s="11">
        <f t="shared" si="46"/>
        <v>0</v>
      </c>
      <c r="J164" s="79">
        <f t="shared" si="46"/>
        <v>0</v>
      </c>
      <c r="K164" s="11">
        <f t="shared" si="46"/>
        <v>0</v>
      </c>
      <c r="L164" s="79">
        <f t="shared" si="46"/>
        <v>0</v>
      </c>
      <c r="M164" s="12">
        <f t="shared" si="46"/>
        <v>0</v>
      </c>
      <c r="N164" s="56"/>
    </row>
    <row r="165" spans="1:14" ht="15" customHeight="1" x14ac:dyDescent="0.25">
      <c r="A165" s="116" t="s">
        <v>2</v>
      </c>
      <c r="B165" s="117" t="s">
        <v>3</v>
      </c>
      <c r="C165" s="118" t="s">
        <v>4</v>
      </c>
      <c r="D165" s="109" t="s">
        <v>5</v>
      </c>
      <c r="E165" s="109"/>
      <c r="F165" s="109"/>
      <c r="G165" s="109"/>
      <c r="H165" s="109"/>
      <c r="I165" s="109"/>
      <c r="J165" s="109"/>
      <c r="K165" s="111"/>
      <c r="L165" s="111"/>
      <c r="M165" s="112"/>
      <c r="N165" s="66"/>
    </row>
    <row r="166" spans="1:14" ht="15" customHeight="1" x14ac:dyDescent="0.25">
      <c r="A166" s="116"/>
      <c r="B166" s="117"/>
      <c r="C166" s="118"/>
      <c r="D166" s="113" t="s">
        <v>472</v>
      </c>
      <c r="E166" s="104" t="s">
        <v>6</v>
      </c>
      <c r="F166" s="104"/>
      <c r="G166" s="104"/>
      <c r="H166" s="104"/>
      <c r="I166" s="104"/>
      <c r="J166" s="114" t="s">
        <v>469</v>
      </c>
      <c r="K166" s="104" t="s">
        <v>7</v>
      </c>
      <c r="L166" s="105" t="s">
        <v>470</v>
      </c>
      <c r="M166" s="115" t="s">
        <v>8</v>
      </c>
      <c r="N166" s="66"/>
    </row>
    <row r="167" spans="1:14" ht="51" customHeight="1" x14ac:dyDescent="0.25">
      <c r="A167" s="116"/>
      <c r="B167" s="117"/>
      <c r="C167" s="118"/>
      <c r="D167" s="113"/>
      <c r="E167" s="77" t="s">
        <v>473</v>
      </c>
      <c r="F167" s="58" t="s">
        <v>9</v>
      </c>
      <c r="G167" s="77" t="s">
        <v>467</v>
      </c>
      <c r="H167" s="77" t="s">
        <v>468</v>
      </c>
      <c r="I167" s="58" t="s">
        <v>10</v>
      </c>
      <c r="J167" s="114"/>
      <c r="K167" s="104"/>
      <c r="L167" s="105"/>
      <c r="M167" s="115"/>
      <c r="N167" s="66"/>
    </row>
    <row r="168" spans="1:14" ht="12" customHeight="1" x14ac:dyDescent="0.25">
      <c r="A168" s="17" t="s">
        <v>16</v>
      </c>
      <c r="B168" s="18" t="s">
        <v>17</v>
      </c>
      <c r="C168" s="18" t="s">
        <v>18</v>
      </c>
      <c r="D168" s="7">
        <v>4</v>
      </c>
      <c r="E168" s="78">
        <v>5</v>
      </c>
      <c r="F168" s="7">
        <v>6</v>
      </c>
      <c r="G168" s="78">
        <v>7</v>
      </c>
      <c r="H168" s="78">
        <v>8</v>
      </c>
      <c r="I168" s="7">
        <v>9</v>
      </c>
      <c r="J168" s="78">
        <v>10</v>
      </c>
      <c r="K168" s="59">
        <v>11</v>
      </c>
      <c r="L168" s="91">
        <v>12</v>
      </c>
      <c r="M168" s="8">
        <v>13</v>
      </c>
      <c r="N168" s="69"/>
    </row>
    <row r="169" spans="1:14" x14ac:dyDescent="0.25">
      <c r="A169" s="14">
        <v>5128</v>
      </c>
      <c r="B169" s="15">
        <v>842100</v>
      </c>
      <c r="C169" s="16" t="s">
        <v>141</v>
      </c>
      <c r="D169" s="20">
        <f t="shared" si="38"/>
        <v>0</v>
      </c>
      <c r="E169" s="81"/>
      <c r="F169" s="19"/>
      <c r="G169" s="81"/>
      <c r="H169" s="81"/>
      <c r="I169" s="19"/>
      <c r="J169" s="81"/>
      <c r="K169" s="62"/>
      <c r="L169" s="93"/>
      <c r="M169" s="21"/>
      <c r="N169" s="70"/>
    </row>
    <row r="170" spans="1:14" ht="11.25" customHeight="1" x14ac:dyDescent="0.25">
      <c r="A170" s="13">
        <v>5129</v>
      </c>
      <c r="B170" s="5">
        <v>843000</v>
      </c>
      <c r="C170" s="10" t="s">
        <v>142</v>
      </c>
      <c r="D170" s="11">
        <f t="shared" si="38"/>
        <v>0</v>
      </c>
      <c r="E170" s="79">
        <f t="shared" ref="E170:M170" si="47">E171</f>
        <v>0</v>
      </c>
      <c r="F170" s="11">
        <f t="shared" si="47"/>
        <v>0</v>
      </c>
      <c r="G170" s="79">
        <f t="shared" si="47"/>
        <v>0</v>
      </c>
      <c r="H170" s="79">
        <f t="shared" si="47"/>
        <v>0</v>
      </c>
      <c r="I170" s="11">
        <f t="shared" si="47"/>
        <v>0</v>
      </c>
      <c r="J170" s="79">
        <f t="shared" si="47"/>
        <v>0</v>
      </c>
      <c r="K170" s="11">
        <f t="shared" si="47"/>
        <v>0</v>
      </c>
      <c r="L170" s="79">
        <f t="shared" si="47"/>
        <v>0</v>
      </c>
      <c r="M170" s="12">
        <f t="shared" si="47"/>
        <v>0</v>
      </c>
      <c r="N170" s="56"/>
    </row>
    <row r="171" spans="1:14" x14ac:dyDescent="0.25">
      <c r="A171" s="14">
        <v>5130</v>
      </c>
      <c r="B171" s="15">
        <v>843100</v>
      </c>
      <c r="C171" s="16" t="s">
        <v>143</v>
      </c>
      <c r="D171" s="20">
        <f t="shared" si="38"/>
        <v>0</v>
      </c>
      <c r="E171" s="81"/>
      <c r="F171" s="19"/>
      <c r="G171" s="81"/>
      <c r="H171" s="81"/>
      <c r="I171" s="19"/>
      <c r="J171" s="81"/>
      <c r="K171" s="62"/>
      <c r="L171" s="93"/>
      <c r="M171" s="21"/>
      <c r="N171" s="70"/>
    </row>
    <row r="172" spans="1:14" ht="38.25" x14ac:dyDescent="0.25">
      <c r="A172" s="13">
        <v>5131</v>
      </c>
      <c r="B172" s="5">
        <v>900000</v>
      </c>
      <c r="C172" s="10" t="s">
        <v>144</v>
      </c>
      <c r="D172" s="11">
        <f t="shared" si="38"/>
        <v>0</v>
      </c>
      <c r="E172" s="79">
        <f t="shared" ref="E172:M172" si="48">E173+E196</f>
        <v>0</v>
      </c>
      <c r="F172" s="11">
        <f t="shared" si="48"/>
        <v>0</v>
      </c>
      <c r="G172" s="79">
        <f t="shared" si="48"/>
        <v>0</v>
      </c>
      <c r="H172" s="79">
        <f t="shared" si="48"/>
        <v>0</v>
      </c>
      <c r="I172" s="11">
        <f t="shared" si="48"/>
        <v>0</v>
      </c>
      <c r="J172" s="79">
        <f t="shared" si="48"/>
        <v>0</v>
      </c>
      <c r="K172" s="11">
        <f t="shared" si="48"/>
        <v>0</v>
      </c>
      <c r="L172" s="79">
        <f t="shared" si="48"/>
        <v>0</v>
      </c>
      <c r="M172" s="12">
        <f t="shared" si="48"/>
        <v>0</v>
      </c>
      <c r="N172" s="56"/>
    </row>
    <row r="173" spans="1:14" ht="22.5" customHeight="1" x14ac:dyDescent="0.25">
      <c r="A173" s="13">
        <v>5132</v>
      </c>
      <c r="B173" s="5">
        <v>910000</v>
      </c>
      <c r="C173" s="10" t="s">
        <v>145</v>
      </c>
      <c r="D173" s="11">
        <f t="shared" si="38"/>
        <v>0</v>
      </c>
      <c r="E173" s="79">
        <f t="shared" ref="E173:M173" si="49">E174+E184</f>
        <v>0</v>
      </c>
      <c r="F173" s="11">
        <f t="shared" si="49"/>
        <v>0</v>
      </c>
      <c r="G173" s="79">
        <f t="shared" si="49"/>
        <v>0</v>
      </c>
      <c r="H173" s="79">
        <f t="shared" si="49"/>
        <v>0</v>
      </c>
      <c r="I173" s="11">
        <f t="shared" si="49"/>
        <v>0</v>
      </c>
      <c r="J173" s="79">
        <f t="shared" si="49"/>
        <v>0</v>
      </c>
      <c r="K173" s="11">
        <f t="shared" si="49"/>
        <v>0</v>
      </c>
      <c r="L173" s="79">
        <f t="shared" si="49"/>
        <v>0</v>
      </c>
      <c r="M173" s="12">
        <f t="shared" si="49"/>
        <v>0</v>
      </c>
      <c r="N173" s="56"/>
    </row>
    <row r="174" spans="1:14" ht="25.5" x14ac:dyDescent="0.25">
      <c r="A174" s="13">
        <v>5133</v>
      </c>
      <c r="B174" s="5">
        <v>911000</v>
      </c>
      <c r="C174" s="10" t="s">
        <v>146</v>
      </c>
      <c r="D174" s="11">
        <f t="shared" si="38"/>
        <v>0</v>
      </c>
      <c r="E174" s="79">
        <f t="shared" ref="E174:M174" si="50">SUM(E175:E183)</f>
        <v>0</v>
      </c>
      <c r="F174" s="11">
        <f t="shared" si="50"/>
        <v>0</v>
      </c>
      <c r="G174" s="79">
        <f t="shared" si="50"/>
        <v>0</v>
      </c>
      <c r="H174" s="79">
        <f t="shared" si="50"/>
        <v>0</v>
      </c>
      <c r="I174" s="11">
        <f t="shared" si="50"/>
        <v>0</v>
      </c>
      <c r="J174" s="79">
        <f t="shared" si="50"/>
        <v>0</v>
      </c>
      <c r="K174" s="11">
        <f t="shared" si="50"/>
        <v>0</v>
      </c>
      <c r="L174" s="79">
        <f t="shared" si="50"/>
        <v>0</v>
      </c>
      <c r="M174" s="12">
        <f t="shared" si="50"/>
        <v>0</v>
      </c>
      <c r="N174" s="56"/>
    </row>
    <row r="175" spans="1:14" ht="25.5" x14ac:dyDescent="0.25">
      <c r="A175" s="14">
        <v>5134</v>
      </c>
      <c r="B175" s="15">
        <v>911100</v>
      </c>
      <c r="C175" s="16" t="s">
        <v>147</v>
      </c>
      <c r="D175" s="20">
        <f t="shared" si="38"/>
        <v>0</v>
      </c>
      <c r="E175" s="81"/>
      <c r="F175" s="19"/>
      <c r="G175" s="81"/>
      <c r="H175" s="81"/>
      <c r="I175" s="19"/>
      <c r="J175" s="81"/>
      <c r="K175" s="62"/>
      <c r="L175" s="93"/>
      <c r="M175" s="21"/>
      <c r="N175" s="70"/>
    </row>
    <row r="176" spans="1:14" ht="14.25" customHeight="1" x14ac:dyDescent="0.25">
      <c r="A176" s="14">
        <v>5135</v>
      </c>
      <c r="B176" s="15">
        <v>911200</v>
      </c>
      <c r="C176" s="16" t="s">
        <v>148</v>
      </c>
      <c r="D176" s="20">
        <f t="shared" si="38"/>
        <v>0</v>
      </c>
      <c r="E176" s="81"/>
      <c r="F176" s="19"/>
      <c r="G176" s="81"/>
      <c r="H176" s="81"/>
      <c r="I176" s="19"/>
      <c r="J176" s="81"/>
      <c r="K176" s="62"/>
      <c r="L176" s="93"/>
      <c r="M176" s="21"/>
      <c r="N176" s="70"/>
    </row>
    <row r="177" spans="1:14" ht="25.5" customHeight="1" x14ac:dyDescent="0.25">
      <c r="A177" s="14">
        <v>5136</v>
      </c>
      <c r="B177" s="15">
        <v>911300</v>
      </c>
      <c r="C177" s="16" t="s">
        <v>149</v>
      </c>
      <c r="D177" s="20">
        <f t="shared" si="38"/>
        <v>0</v>
      </c>
      <c r="E177" s="81"/>
      <c r="F177" s="19"/>
      <c r="G177" s="81"/>
      <c r="H177" s="81"/>
      <c r="I177" s="19"/>
      <c r="J177" s="81"/>
      <c r="K177" s="62"/>
      <c r="L177" s="93"/>
      <c r="M177" s="21"/>
      <c r="N177" s="70"/>
    </row>
    <row r="178" spans="1:14" ht="15" customHeight="1" x14ac:dyDescent="0.25">
      <c r="A178" s="14">
        <v>5137</v>
      </c>
      <c r="B178" s="15">
        <v>911400</v>
      </c>
      <c r="C178" s="16" t="s">
        <v>150</v>
      </c>
      <c r="D178" s="20">
        <f t="shared" si="38"/>
        <v>0</v>
      </c>
      <c r="E178" s="81"/>
      <c r="F178" s="19"/>
      <c r="G178" s="81"/>
      <c r="H178" s="81"/>
      <c r="I178" s="19"/>
      <c r="J178" s="81"/>
      <c r="K178" s="62"/>
      <c r="L178" s="93"/>
      <c r="M178" s="21"/>
      <c r="N178" s="70"/>
    </row>
    <row r="179" spans="1:14" ht="23.25" customHeight="1" x14ac:dyDescent="0.25">
      <c r="A179" s="14">
        <v>5138</v>
      </c>
      <c r="B179" s="15">
        <v>911500</v>
      </c>
      <c r="C179" s="16" t="s">
        <v>151</v>
      </c>
      <c r="D179" s="20">
        <f t="shared" si="38"/>
        <v>0</v>
      </c>
      <c r="E179" s="81"/>
      <c r="F179" s="19"/>
      <c r="G179" s="81"/>
      <c r="H179" s="81"/>
      <c r="I179" s="19"/>
      <c r="J179" s="81"/>
      <c r="K179" s="62"/>
      <c r="L179" s="93"/>
      <c r="M179" s="21"/>
      <c r="N179" s="70"/>
    </row>
    <row r="180" spans="1:14" ht="20.25" customHeight="1" x14ac:dyDescent="0.25">
      <c r="A180" s="14">
        <v>5139</v>
      </c>
      <c r="B180" s="15">
        <v>911600</v>
      </c>
      <c r="C180" s="16" t="s">
        <v>152</v>
      </c>
      <c r="D180" s="20">
        <f t="shared" si="38"/>
        <v>0</v>
      </c>
      <c r="E180" s="81"/>
      <c r="F180" s="19"/>
      <c r="G180" s="81"/>
      <c r="H180" s="81"/>
      <c r="I180" s="19"/>
      <c r="J180" s="81"/>
      <c r="K180" s="62"/>
      <c r="L180" s="93"/>
      <c r="M180" s="21"/>
      <c r="N180" s="70"/>
    </row>
    <row r="181" spans="1:14" ht="12" customHeight="1" x14ac:dyDescent="0.25">
      <c r="A181" s="14">
        <v>5140</v>
      </c>
      <c r="B181" s="15">
        <v>911700</v>
      </c>
      <c r="C181" s="16" t="s">
        <v>153</v>
      </c>
      <c r="D181" s="20">
        <f t="shared" si="38"/>
        <v>0</v>
      </c>
      <c r="E181" s="81"/>
      <c r="F181" s="19"/>
      <c r="G181" s="81"/>
      <c r="H181" s="81"/>
      <c r="I181" s="19"/>
      <c r="J181" s="81"/>
      <c r="K181" s="62"/>
      <c r="L181" s="93"/>
      <c r="M181" s="21"/>
      <c r="N181" s="70"/>
    </row>
    <row r="182" spans="1:14" ht="12" customHeight="1" x14ac:dyDescent="0.25">
      <c r="A182" s="14">
        <v>5141</v>
      </c>
      <c r="B182" s="15">
        <v>911800</v>
      </c>
      <c r="C182" s="16" t="s">
        <v>154</v>
      </c>
      <c r="D182" s="20">
        <f t="shared" si="38"/>
        <v>0</v>
      </c>
      <c r="E182" s="81"/>
      <c r="F182" s="19"/>
      <c r="G182" s="81"/>
      <c r="H182" s="81"/>
      <c r="I182" s="19"/>
      <c r="J182" s="81"/>
      <c r="K182" s="62"/>
      <c r="L182" s="93"/>
      <c r="M182" s="21"/>
      <c r="N182" s="70"/>
    </row>
    <row r="183" spans="1:14" ht="12.75" customHeight="1" x14ac:dyDescent="0.25">
      <c r="A183" s="14">
        <v>5142</v>
      </c>
      <c r="B183" s="15">
        <v>911900</v>
      </c>
      <c r="C183" s="16" t="s">
        <v>155</v>
      </c>
      <c r="D183" s="20">
        <f t="shared" si="38"/>
        <v>0</v>
      </c>
      <c r="E183" s="81"/>
      <c r="F183" s="19"/>
      <c r="G183" s="81"/>
      <c r="H183" s="81"/>
      <c r="I183" s="19"/>
      <c r="J183" s="81"/>
      <c r="K183" s="62"/>
      <c r="L183" s="93"/>
      <c r="M183" s="21"/>
      <c r="N183" s="70"/>
    </row>
    <row r="184" spans="1:14" ht="25.5" x14ac:dyDescent="0.25">
      <c r="A184" s="13">
        <v>5143</v>
      </c>
      <c r="B184" s="5">
        <v>912000</v>
      </c>
      <c r="C184" s="10" t="s">
        <v>156</v>
      </c>
      <c r="D184" s="11">
        <f t="shared" si="38"/>
        <v>0</v>
      </c>
      <c r="E184" s="79">
        <f>SUM(E185+E186+E187+E188+E189+E190+E195)</f>
        <v>0</v>
      </c>
      <c r="F184" s="11">
        <f t="shared" ref="F184:M184" si="51">SUM(F185+F186+F187+F188+F189+F190+F195)</f>
        <v>0</v>
      </c>
      <c r="G184" s="79">
        <f t="shared" si="51"/>
        <v>0</v>
      </c>
      <c r="H184" s="79">
        <f t="shared" si="51"/>
        <v>0</v>
      </c>
      <c r="I184" s="11">
        <f t="shared" si="51"/>
        <v>0</v>
      </c>
      <c r="J184" s="79">
        <f t="shared" si="51"/>
        <v>0</v>
      </c>
      <c r="K184" s="11">
        <f t="shared" si="51"/>
        <v>0</v>
      </c>
      <c r="L184" s="79">
        <f t="shared" si="51"/>
        <v>0</v>
      </c>
      <c r="M184" s="11">
        <f t="shared" si="51"/>
        <v>0</v>
      </c>
      <c r="N184" s="56"/>
    </row>
    <row r="185" spans="1:14" ht="38.25" x14ac:dyDescent="0.25">
      <c r="A185" s="14">
        <v>5144</v>
      </c>
      <c r="B185" s="15">
        <v>912100</v>
      </c>
      <c r="C185" s="16" t="s">
        <v>157</v>
      </c>
      <c r="D185" s="20">
        <f t="shared" si="38"/>
        <v>0</v>
      </c>
      <c r="E185" s="81"/>
      <c r="F185" s="19"/>
      <c r="G185" s="81"/>
      <c r="H185" s="81"/>
      <c r="I185" s="19"/>
      <c r="J185" s="81"/>
      <c r="K185" s="62"/>
      <c r="L185" s="93"/>
      <c r="M185" s="21"/>
      <c r="N185" s="70"/>
    </row>
    <row r="186" spans="1:14" ht="25.5" x14ac:dyDescent="0.25">
      <c r="A186" s="14">
        <v>5145</v>
      </c>
      <c r="B186" s="15">
        <v>912200</v>
      </c>
      <c r="C186" s="16" t="s">
        <v>158</v>
      </c>
      <c r="D186" s="20">
        <f t="shared" si="38"/>
        <v>0</v>
      </c>
      <c r="E186" s="81"/>
      <c r="F186" s="19"/>
      <c r="G186" s="81"/>
      <c r="H186" s="81"/>
      <c r="I186" s="19"/>
      <c r="J186" s="81"/>
      <c r="K186" s="62"/>
      <c r="L186" s="93"/>
      <c r="M186" s="21"/>
      <c r="N186" s="70"/>
    </row>
    <row r="187" spans="1:14" ht="24" customHeight="1" x14ac:dyDescent="0.25">
      <c r="A187" s="14">
        <v>5146</v>
      </c>
      <c r="B187" s="15">
        <v>912300</v>
      </c>
      <c r="C187" s="16" t="s">
        <v>159</v>
      </c>
      <c r="D187" s="20">
        <f t="shared" si="38"/>
        <v>0</v>
      </c>
      <c r="E187" s="81"/>
      <c r="F187" s="19"/>
      <c r="G187" s="81"/>
      <c r="H187" s="81"/>
      <c r="I187" s="19"/>
      <c r="J187" s="81"/>
      <c r="K187" s="62"/>
      <c r="L187" s="93"/>
      <c r="M187" s="21"/>
      <c r="N187" s="70"/>
    </row>
    <row r="188" spans="1:14" ht="24" customHeight="1" x14ac:dyDescent="0.25">
      <c r="A188" s="14">
        <v>5147</v>
      </c>
      <c r="B188" s="15">
        <v>912400</v>
      </c>
      <c r="C188" s="16" t="s">
        <v>160</v>
      </c>
      <c r="D188" s="20">
        <f t="shared" si="38"/>
        <v>0</v>
      </c>
      <c r="E188" s="81"/>
      <c r="F188" s="19"/>
      <c r="G188" s="81"/>
      <c r="H188" s="81"/>
      <c r="I188" s="19"/>
      <c r="J188" s="81"/>
      <c r="K188" s="62"/>
      <c r="L188" s="93"/>
      <c r="M188" s="21"/>
      <c r="N188" s="70"/>
    </row>
    <row r="189" spans="1:14" ht="23.25" customHeight="1" x14ac:dyDescent="0.25">
      <c r="A189" s="14">
        <v>5148</v>
      </c>
      <c r="B189" s="15">
        <v>912500</v>
      </c>
      <c r="C189" s="16" t="s">
        <v>161</v>
      </c>
      <c r="D189" s="20">
        <f t="shared" si="38"/>
        <v>0</v>
      </c>
      <c r="E189" s="81"/>
      <c r="F189" s="19"/>
      <c r="G189" s="81"/>
      <c r="H189" s="81"/>
      <c r="I189" s="19"/>
      <c r="J189" s="81"/>
      <c r="K189" s="62"/>
      <c r="L189" s="93"/>
      <c r="M189" s="21"/>
      <c r="N189" s="70"/>
    </row>
    <row r="190" spans="1:14" ht="26.25" thickBot="1" x14ac:dyDescent="0.3">
      <c r="A190" s="14">
        <v>5149</v>
      </c>
      <c r="B190" s="15">
        <v>912600</v>
      </c>
      <c r="C190" s="16" t="s">
        <v>162</v>
      </c>
      <c r="D190" s="20">
        <f t="shared" si="38"/>
        <v>0</v>
      </c>
      <c r="E190" s="81"/>
      <c r="F190" s="19"/>
      <c r="G190" s="81"/>
      <c r="H190" s="81"/>
      <c r="I190" s="19"/>
      <c r="J190" s="81"/>
      <c r="K190" s="62"/>
      <c r="L190" s="93"/>
      <c r="M190" s="21"/>
      <c r="N190" s="70"/>
    </row>
    <row r="191" spans="1:14" ht="15" customHeight="1" x14ac:dyDescent="0.25">
      <c r="A191" s="116" t="s">
        <v>2</v>
      </c>
      <c r="B191" s="117" t="s">
        <v>3</v>
      </c>
      <c r="C191" s="118" t="s">
        <v>4</v>
      </c>
      <c r="D191" s="109" t="s">
        <v>5</v>
      </c>
      <c r="E191" s="109"/>
      <c r="F191" s="109"/>
      <c r="G191" s="109"/>
      <c r="H191" s="109"/>
      <c r="I191" s="109"/>
      <c r="J191" s="109"/>
      <c r="K191" s="111"/>
      <c r="L191" s="111"/>
      <c r="M191" s="112"/>
      <c r="N191" s="66"/>
    </row>
    <row r="192" spans="1:14" ht="15" customHeight="1" x14ac:dyDescent="0.25">
      <c r="A192" s="116"/>
      <c r="B192" s="117"/>
      <c r="C192" s="118"/>
      <c r="D192" s="113" t="s">
        <v>472</v>
      </c>
      <c r="E192" s="104" t="s">
        <v>6</v>
      </c>
      <c r="F192" s="104"/>
      <c r="G192" s="104"/>
      <c r="H192" s="104"/>
      <c r="I192" s="104"/>
      <c r="J192" s="114" t="s">
        <v>469</v>
      </c>
      <c r="K192" s="104" t="s">
        <v>7</v>
      </c>
      <c r="L192" s="105" t="s">
        <v>470</v>
      </c>
      <c r="M192" s="115" t="s">
        <v>8</v>
      </c>
      <c r="N192" s="66"/>
    </row>
    <row r="193" spans="1:14" ht="51" customHeight="1" x14ac:dyDescent="0.25">
      <c r="A193" s="116"/>
      <c r="B193" s="117"/>
      <c r="C193" s="118"/>
      <c r="D193" s="113"/>
      <c r="E193" s="77" t="s">
        <v>473</v>
      </c>
      <c r="F193" s="58" t="s">
        <v>9</v>
      </c>
      <c r="G193" s="77" t="s">
        <v>467</v>
      </c>
      <c r="H193" s="77" t="s">
        <v>468</v>
      </c>
      <c r="I193" s="58" t="s">
        <v>10</v>
      </c>
      <c r="J193" s="114"/>
      <c r="K193" s="104"/>
      <c r="L193" s="105"/>
      <c r="M193" s="115"/>
      <c r="N193" s="66"/>
    </row>
    <row r="194" spans="1:14" ht="12" customHeight="1" x14ac:dyDescent="0.25">
      <c r="A194" s="17" t="s">
        <v>16</v>
      </c>
      <c r="B194" s="18" t="s">
        <v>17</v>
      </c>
      <c r="C194" s="18" t="s">
        <v>18</v>
      </c>
      <c r="D194" s="7">
        <v>4</v>
      </c>
      <c r="E194" s="78">
        <v>5</v>
      </c>
      <c r="F194" s="7">
        <v>6</v>
      </c>
      <c r="G194" s="78">
        <v>7</v>
      </c>
      <c r="H194" s="78">
        <v>8</v>
      </c>
      <c r="I194" s="7">
        <v>9</v>
      </c>
      <c r="J194" s="78">
        <v>10</v>
      </c>
      <c r="K194" s="59">
        <v>11</v>
      </c>
      <c r="L194" s="91">
        <v>12</v>
      </c>
      <c r="M194" s="8">
        <v>13</v>
      </c>
      <c r="N194" s="69"/>
    </row>
    <row r="195" spans="1:14" ht="12" customHeight="1" x14ac:dyDescent="0.25">
      <c r="A195" s="14">
        <v>5150</v>
      </c>
      <c r="B195" s="15">
        <v>912900</v>
      </c>
      <c r="C195" s="16" t="s">
        <v>163</v>
      </c>
      <c r="D195" s="20">
        <f t="shared" si="38"/>
        <v>0</v>
      </c>
      <c r="E195" s="81"/>
      <c r="F195" s="19"/>
      <c r="G195" s="81"/>
      <c r="H195" s="81"/>
      <c r="I195" s="19"/>
      <c r="J195" s="81"/>
      <c r="K195" s="62"/>
      <c r="L195" s="93"/>
      <c r="M195" s="21"/>
      <c r="N195" s="70"/>
    </row>
    <row r="196" spans="1:14" ht="23.25" customHeight="1" x14ac:dyDescent="0.25">
      <c r="A196" s="13">
        <v>5151</v>
      </c>
      <c r="B196" s="5">
        <v>920000</v>
      </c>
      <c r="C196" s="10" t="s">
        <v>164</v>
      </c>
      <c r="D196" s="11">
        <f t="shared" si="38"/>
        <v>0</v>
      </c>
      <c r="E196" s="79">
        <f t="shared" ref="E196:M196" si="52">E197+E207</f>
        <v>0</v>
      </c>
      <c r="F196" s="11">
        <f t="shared" si="52"/>
        <v>0</v>
      </c>
      <c r="G196" s="79">
        <f t="shared" si="52"/>
        <v>0</v>
      </c>
      <c r="H196" s="79">
        <f t="shared" si="52"/>
        <v>0</v>
      </c>
      <c r="I196" s="11">
        <f t="shared" si="52"/>
        <v>0</v>
      </c>
      <c r="J196" s="79">
        <f t="shared" si="52"/>
        <v>0</v>
      </c>
      <c r="K196" s="11">
        <f t="shared" si="52"/>
        <v>0</v>
      </c>
      <c r="L196" s="79">
        <f t="shared" si="52"/>
        <v>0</v>
      </c>
      <c r="M196" s="12">
        <f t="shared" si="52"/>
        <v>0</v>
      </c>
      <c r="N196" s="56"/>
    </row>
    <row r="197" spans="1:14" ht="24" customHeight="1" x14ac:dyDescent="0.25">
      <c r="A197" s="13">
        <v>5152</v>
      </c>
      <c r="B197" s="5">
        <v>921000</v>
      </c>
      <c r="C197" s="10" t="s">
        <v>165</v>
      </c>
      <c r="D197" s="11">
        <f t="shared" si="38"/>
        <v>0</v>
      </c>
      <c r="E197" s="79">
        <f t="shared" ref="E197:M197" si="53">SUM(E198:E206)</f>
        <v>0</v>
      </c>
      <c r="F197" s="11">
        <f t="shared" si="53"/>
        <v>0</v>
      </c>
      <c r="G197" s="79">
        <f t="shared" si="53"/>
        <v>0</v>
      </c>
      <c r="H197" s="79">
        <f t="shared" si="53"/>
        <v>0</v>
      </c>
      <c r="I197" s="11">
        <f t="shared" si="53"/>
        <v>0</v>
      </c>
      <c r="J197" s="79">
        <f t="shared" si="53"/>
        <v>0</v>
      </c>
      <c r="K197" s="11">
        <f t="shared" si="53"/>
        <v>0</v>
      </c>
      <c r="L197" s="79">
        <f t="shared" si="53"/>
        <v>0</v>
      </c>
      <c r="M197" s="12">
        <f t="shared" si="53"/>
        <v>0</v>
      </c>
      <c r="N197" s="56"/>
    </row>
    <row r="198" spans="1:14" ht="25.5" x14ac:dyDescent="0.25">
      <c r="A198" s="14">
        <v>5153</v>
      </c>
      <c r="B198" s="15">
        <v>921100</v>
      </c>
      <c r="C198" s="16" t="s">
        <v>166</v>
      </c>
      <c r="D198" s="20">
        <f t="shared" si="38"/>
        <v>0</v>
      </c>
      <c r="E198" s="81"/>
      <c r="F198" s="19"/>
      <c r="G198" s="81"/>
      <c r="H198" s="81"/>
      <c r="I198" s="19"/>
      <c r="J198" s="81"/>
      <c r="K198" s="62"/>
      <c r="L198" s="93"/>
      <c r="M198" s="21"/>
      <c r="N198" s="70"/>
    </row>
    <row r="199" spans="1:14" ht="24" customHeight="1" x14ac:dyDescent="0.25">
      <c r="A199" s="14">
        <v>5154</v>
      </c>
      <c r="B199" s="15">
        <v>921200</v>
      </c>
      <c r="C199" s="16" t="s">
        <v>167</v>
      </c>
      <c r="D199" s="20">
        <f t="shared" si="38"/>
        <v>0</v>
      </c>
      <c r="E199" s="81"/>
      <c r="F199" s="19"/>
      <c r="G199" s="81"/>
      <c r="H199" s="81"/>
      <c r="I199" s="19"/>
      <c r="J199" s="81"/>
      <c r="K199" s="62"/>
      <c r="L199" s="93"/>
      <c r="M199" s="21"/>
      <c r="N199" s="70"/>
    </row>
    <row r="200" spans="1:14" ht="38.25" x14ac:dyDescent="0.25">
      <c r="A200" s="14">
        <v>5155</v>
      </c>
      <c r="B200" s="15">
        <v>921300</v>
      </c>
      <c r="C200" s="16" t="s">
        <v>168</v>
      </c>
      <c r="D200" s="20">
        <f t="shared" si="38"/>
        <v>0</v>
      </c>
      <c r="E200" s="81"/>
      <c r="F200" s="19"/>
      <c r="G200" s="81"/>
      <c r="H200" s="81"/>
      <c r="I200" s="19"/>
      <c r="J200" s="81"/>
      <c r="K200" s="62"/>
      <c r="L200" s="93"/>
      <c r="M200" s="21"/>
      <c r="N200" s="70"/>
    </row>
    <row r="201" spans="1:14" ht="25.5" x14ac:dyDescent="0.25">
      <c r="A201" s="14">
        <v>5156</v>
      </c>
      <c r="B201" s="15">
        <v>921400</v>
      </c>
      <c r="C201" s="16" t="s">
        <v>169</v>
      </c>
      <c r="D201" s="20">
        <f t="shared" si="38"/>
        <v>0</v>
      </c>
      <c r="E201" s="81"/>
      <c r="F201" s="19"/>
      <c r="G201" s="81"/>
      <c r="H201" s="81"/>
      <c r="I201" s="19"/>
      <c r="J201" s="81"/>
      <c r="K201" s="62"/>
      <c r="L201" s="93"/>
      <c r="M201" s="21"/>
      <c r="N201" s="70"/>
    </row>
    <row r="202" spans="1:14" ht="24" customHeight="1" x14ac:dyDescent="0.25">
      <c r="A202" s="14">
        <v>5157</v>
      </c>
      <c r="B202" s="15">
        <v>921500</v>
      </c>
      <c r="C202" s="16" t="s">
        <v>170</v>
      </c>
      <c r="D202" s="20">
        <f t="shared" si="38"/>
        <v>0</v>
      </c>
      <c r="E202" s="81"/>
      <c r="F202" s="19"/>
      <c r="G202" s="81"/>
      <c r="H202" s="81"/>
      <c r="I202" s="19"/>
      <c r="J202" s="81"/>
      <c r="K202" s="62"/>
      <c r="L202" s="93"/>
      <c r="M202" s="21"/>
      <c r="N202" s="70"/>
    </row>
    <row r="203" spans="1:14" ht="24" customHeight="1" x14ac:dyDescent="0.25">
      <c r="A203" s="14">
        <v>5158</v>
      </c>
      <c r="B203" s="15">
        <v>921600</v>
      </c>
      <c r="C203" s="16" t="s">
        <v>171</v>
      </c>
      <c r="D203" s="20">
        <f t="shared" si="38"/>
        <v>0</v>
      </c>
      <c r="E203" s="81"/>
      <c r="F203" s="19"/>
      <c r="G203" s="81"/>
      <c r="H203" s="81"/>
      <c r="I203" s="19"/>
      <c r="J203" s="81"/>
      <c r="K203" s="62"/>
      <c r="L203" s="93"/>
      <c r="M203" s="21"/>
      <c r="N203" s="70"/>
    </row>
    <row r="204" spans="1:14" ht="23.25" customHeight="1" x14ac:dyDescent="0.25">
      <c r="A204" s="14">
        <v>5159</v>
      </c>
      <c r="B204" s="15">
        <v>921700</v>
      </c>
      <c r="C204" s="16" t="s">
        <v>172</v>
      </c>
      <c r="D204" s="20">
        <f t="shared" si="38"/>
        <v>0</v>
      </c>
      <c r="E204" s="81"/>
      <c r="F204" s="19"/>
      <c r="G204" s="81"/>
      <c r="H204" s="81"/>
      <c r="I204" s="19"/>
      <c r="J204" s="81"/>
      <c r="K204" s="62"/>
      <c r="L204" s="93"/>
      <c r="M204" s="21"/>
      <c r="N204" s="70"/>
    </row>
    <row r="205" spans="1:14" ht="33" customHeight="1" x14ac:dyDescent="0.25">
      <c r="A205" s="14">
        <v>5160</v>
      </c>
      <c r="B205" s="15">
        <v>921800</v>
      </c>
      <c r="C205" s="16" t="s">
        <v>173</v>
      </c>
      <c r="D205" s="20">
        <f t="shared" si="38"/>
        <v>0</v>
      </c>
      <c r="E205" s="81"/>
      <c r="F205" s="19"/>
      <c r="G205" s="81"/>
      <c r="H205" s="81"/>
      <c r="I205" s="19"/>
      <c r="J205" s="81"/>
      <c r="K205" s="62"/>
      <c r="L205" s="93"/>
      <c r="M205" s="21"/>
      <c r="N205" s="70"/>
    </row>
    <row r="206" spans="1:14" ht="20.25" customHeight="1" x14ac:dyDescent="0.25">
      <c r="A206" s="14">
        <v>5161</v>
      </c>
      <c r="B206" s="15">
        <v>921900</v>
      </c>
      <c r="C206" s="16" t="s">
        <v>174</v>
      </c>
      <c r="D206" s="20">
        <f t="shared" si="38"/>
        <v>0</v>
      </c>
      <c r="E206" s="81"/>
      <c r="F206" s="19"/>
      <c r="G206" s="81"/>
      <c r="H206" s="81"/>
      <c r="I206" s="19"/>
      <c r="J206" s="81"/>
      <c r="K206" s="62"/>
      <c r="L206" s="93"/>
      <c r="M206" s="21"/>
      <c r="N206" s="70"/>
    </row>
    <row r="207" spans="1:14" ht="45.75" customHeight="1" x14ac:dyDescent="0.25">
      <c r="A207" s="13">
        <v>5162</v>
      </c>
      <c r="B207" s="5">
        <v>922000</v>
      </c>
      <c r="C207" s="10" t="s">
        <v>175</v>
      </c>
      <c r="D207" s="11">
        <f t="shared" si="38"/>
        <v>0</v>
      </c>
      <c r="E207" s="79">
        <f>SUM(E208+E209+E210+E211+E212+E217+E218+E219)</f>
        <v>0</v>
      </c>
      <c r="F207" s="11">
        <f t="shared" ref="F207:M207" si="54">SUM(F208+F209+F210+F211+F212+F217+F218+F219)</f>
        <v>0</v>
      </c>
      <c r="G207" s="79">
        <f t="shared" si="54"/>
        <v>0</v>
      </c>
      <c r="H207" s="79">
        <f t="shared" si="54"/>
        <v>0</v>
      </c>
      <c r="I207" s="11">
        <f t="shared" si="54"/>
        <v>0</v>
      </c>
      <c r="J207" s="79">
        <f t="shared" si="54"/>
        <v>0</v>
      </c>
      <c r="K207" s="11">
        <f t="shared" si="54"/>
        <v>0</v>
      </c>
      <c r="L207" s="79">
        <f t="shared" si="54"/>
        <v>0</v>
      </c>
      <c r="M207" s="11">
        <f t="shared" si="54"/>
        <v>0</v>
      </c>
      <c r="N207" s="56"/>
    </row>
    <row r="208" spans="1:14" ht="25.5" x14ac:dyDescent="0.25">
      <c r="A208" s="14">
        <v>5163</v>
      </c>
      <c r="B208" s="15">
        <v>922100</v>
      </c>
      <c r="C208" s="16" t="s">
        <v>176</v>
      </c>
      <c r="D208" s="20">
        <f t="shared" si="38"/>
        <v>0</v>
      </c>
      <c r="E208" s="81"/>
      <c r="F208" s="19"/>
      <c r="G208" s="81"/>
      <c r="H208" s="81"/>
      <c r="I208" s="19"/>
      <c r="J208" s="81"/>
      <c r="K208" s="62"/>
      <c r="L208" s="93"/>
      <c r="M208" s="21"/>
      <c r="N208" s="70"/>
    </row>
    <row r="209" spans="1:14" ht="20.25" customHeight="1" x14ac:dyDescent="0.25">
      <c r="A209" s="14">
        <v>5164</v>
      </c>
      <c r="B209" s="15">
        <v>922200</v>
      </c>
      <c r="C209" s="16" t="s">
        <v>177</v>
      </c>
      <c r="D209" s="20">
        <f t="shared" si="38"/>
        <v>0</v>
      </c>
      <c r="E209" s="81"/>
      <c r="F209" s="19"/>
      <c r="G209" s="81"/>
      <c r="H209" s="81"/>
      <c r="I209" s="19"/>
      <c r="J209" s="81"/>
      <c r="K209" s="62"/>
      <c r="L209" s="93"/>
      <c r="M209" s="21"/>
      <c r="N209" s="70"/>
    </row>
    <row r="210" spans="1:14" ht="25.5" x14ac:dyDescent="0.25">
      <c r="A210" s="14">
        <v>5165</v>
      </c>
      <c r="B210" s="15">
        <v>922300</v>
      </c>
      <c r="C210" s="16" t="s">
        <v>178</v>
      </c>
      <c r="D210" s="20">
        <f t="shared" si="38"/>
        <v>0</v>
      </c>
      <c r="E210" s="81"/>
      <c r="F210" s="19"/>
      <c r="G210" s="81"/>
      <c r="H210" s="81"/>
      <c r="I210" s="19"/>
      <c r="J210" s="81"/>
      <c r="K210" s="62"/>
      <c r="L210" s="93"/>
      <c r="M210" s="21"/>
      <c r="N210" s="70"/>
    </row>
    <row r="211" spans="1:14" ht="25.5" x14ac:dyDescent="0.25">
      <c r="A211" s="14">
        <v>5166</v>
      </c>
      <c r="B211" s="15">
        <v>922400</v>
      </c>
      <c r="C211" s="16" t="s">
        <v>179</v>
      </c>
      <c r="D211" s="20">
        <f t="shared" si="38"/>
        <v>0</v>
      </c>
      <c r="E211" s="81"/>
      <c r="F211" s="19"/>
      <c r="G211" s="81"/>
      <c r="H211" s="81"/>
      <c r="I211" s="19"/>
      <c r="J211" s="81"/>
      <c r="K211" s="62"/>
      <c r="L211" s="93"/>
      <c r="M211" s="21"/>
      <c r="N211" s="70"/>
    </row>
    <row r="212" spans="1:14" ht="26.25" thickBot="1" x14ac:dyDescent="0.3">
      <c r="A212" s="14">
        <v>5167</v>
      </c>
      <c r="B212" s="15">
        <v>922500</v>
      </c>
      <c r="C212" s="16" t="s">
        <v>180</v>
      </c>
      <c r="D212" s="20">
        <f t="shared" si="38"/>
        <v>0</v>
      </c>
      <c r="E212" s="81"/>
      <c r="F212" s="19"/>
      <c r="G212" s="81"/>
      <c r="H212" s="81"/>
      <c r="I212" s="19"/>
      <c r="J212" s="81"/>
      <c r="K212" s="62"/>
      <c r="L212" s="93"/>
      <c r="M212" s="21"/>
      <c r="N212" s="70"/>
    </row>
    <row r="213" spans="1:14" ht="15" customHeight="1" x14ac:dyDescent="0.25">
      <c r="A213" s="116" t="s">
        <v>2</v>
      </c>
      <c r="B213" s="117" t="s">
        <v>3</v>
      </c>
      <c r="C213" s="118" t="s">
        <v>4</v>
      </c>
      <c r="D213" s="109" t="s">
        <v>5</v>
      </c>
      <c r="E213" s="109"/>
      <c r="F213" s="109"/>
      <c r="G213" s="109"/>
      <c r="H213" s="109"/>
      <c r="I213" s="109"/>
      <c r="J213" s="109"/>
      <c r="K213" s="111"/>
      <c r="L213" s="111"/>
      <c r="M213" s="112"/>
      <c r="N213" s="66"/>
    </row>
    <row r="214" spans="1:14" ht="15" customHeight="1" x14ac:dyDescent="0.25">
      <c r="A214" s="116"/>
      <c r="B214" s="117"/>
      <c r="C214" s="118"/>
      <c r="D214" s="113" t="s">
        <v>472</v>
      </c>
      <c r="E214" s="104" t="s">
        <v>6</v>
      </c>
      <c r="F214" s="104"/>
      <c r="G214" s="104"/>
      <c r="H214" s="104"/>
      <c r="I214" s="104"/>
      <c r="J214" s="114" t="s">
        <v>469</v>
      </c>
      <c r="K214" s="104" t="s">
        <v>7</v>
      </c>
      <c r="L214" s="105" t="s">
        <v>470</v>
      </c>
      <c r="M214" s="115" t="s">
        <v>8</v>
      </c>
      <c r="N214" s="66"/>
    </row>
    <row r="215" spans="1:14" ht="51" customHeight="1" x14ac:dyDescent="0.25">
      <c r="A215" s="116"/>
      <c r="B215" s="117"/>
      <c r="C215" s="118"/>
      <c r="D215" s="113"/>
      <c r="E215" s="77" t="s">
        <v>473</v>
      </c>
      <c r="F215" s="58" t="s">
        <v>9</v>
      </c>
      <c r="G215" s="77" t="s">
        <v>467</v>
      </c>
      <c r="H215" s="77" t="s">
        <v>468</v>
      </c>
      <c r="I215" s="58" t="s">
        <v>10</v>
      </c>
      <c r="J215" s="114"/>
      <c r="K215" s="104"/>
      <c r="L215" s="105"/>
      <c r="M215" s="115"/>
      <c r="N215" s="66"/>
    </row>
    <row r="216" spans="1:14" ht="10.5" customHeight="1" x14ac:dyDescent="0.25">
      <c r="A216" s="17" t="s">
        <v>16</v>
      </c>
      <c r="B216" s="18" t="s">
        <v>17</v>
      </c>
      <c r="C216" s="18" t="s">
        <v>18</v>
      </c>
      <c r="D216" s="7">
        <v>4</v>
      </c>
      <c r="E216" s="78">
        <v>5</v>
      </c>
      <c r="F216" s="7">
        <v>6</v>
      </c>
      <c r="G216" s="78">
        <v>7</v>
      </c>
      <c r="H216" s="78">
        <v>8</v>
      </c>
      <c r="I216" s="7">
        <v>9</v>
      </c>
      <c r="J216" s="78">
        <v>10</v>
      </c>
      <c r="K216" s="59">
        <v>11</v>
      </c>
      <c r="L216" s="91">
        <v>12</v>
      </c>
      <c r="M216" s="8">
        <v>13</v>
      </c>
      <c r="N216" s="69"/>
    </row>
    <row r="217" spans="1:14" ht="25.5" x14ac:dyDescent="0.25">
      <c r="A217" s="14">
        <v>5168</v>
      </c>
      <c r="B217" s="15">
        <v>922600</v>
      </c>
      <c r="C217" s="16" t="s">
        <v>181</v>
      </c>
      <c r="D217" s="20">
        <f>SUM(E217:M217)</f>
        <v>0</v>
      </c>
      <c r="E217" s="81"/>
      <c r="F217" s="19"/>
      <c r="G217" s="81"/>
      <c r="H217" s="81"/>
      <c r="I217" s="19"/>
      <c r="J217" s="81"/>
      <c r="K217" s="62"/>
      <c r="L217" s="93"/>
      <c r="M217" s="21"/>
      <c r="N217" s="70"/>
    </row>
    <row r="218" spans="1:14" ht="12.75" customHeight="1" x14ac:dyDescent="0.25">
      <c r="A218" s="14">
        <v>5169</v>
      </c>
      <c r="B218" s="15">
        <v>922700</v>
      </c>
      <c r="C218" s="16" t="s">
        <v>182</v>
      </c>
      <c r="D218" s="20">
        <f>SUM(E218:M218)</f>
        <v>0</v>
      </c>
      <c r="E218" s="81"/>
      <c r="F218" s="19"/>
      <c r="G218" s="81"/>
      <c r="H218" s="81"/>
      <c r="I218" s="19"/>
      <c r="J218" s="81"/>
      <c r="K218" s="62"/>
      <c r="L218" s="93"/>
      <c r="M218" s="21"/>
      <c r="N218" s="70"/>
    </row>
    <row r="219" spans="1:14" ht="13.5" customHeight="1" x14ac:dyDescent="0.25">
      <c r="A219" s="14">
        <v>5170</v>
      </c>
      <c r="B219" s="15">
        <v>922800</v>
      </c>
      <c r="C219" s="16" t="s">
        <v>183</v>
      </c>
      <c r="D219" s="20">
        <f>SUM(E219:M219)</f>
        <v>0</v>
      </c>
      <c r="E219" s="81"/>
      <c r="F219" s="19"/>
      <c r="G219" s="81"/>
      <c r="H219" s="81"/>
      <c r="I219" s="19"/>
      <c r="J219" s="81"/>
      <c r="K219" s="62"/>
      <c r="L219" s="93"/>
      <c r="M219" s="21"/>
      <c r="N219" s="70"/>
    </row>
    <row r="220" spans="1:14" ht="12.75" customHeight="1" thickBot="1" x14ac:dyDescent="0.3">
      <c r="A220" s="26">
        <v>5171</v>
      </c>
      <c r="B220" s="27"/>
      <c r="C220" s="28" t="s">
        <v>184</v>
      </c>
      <c r="D220" s="29">
        <f>SUM(E220:M220)</f>
        <v>2122565</v>
      </c>
      <c r="E220" s="84">
        <f t="shared" ref="E220:M220" si="55">E18+E172</f>
        <v>2637</v>
      </c>
      <c r="F220" s="29">
        <f t="shared" si="55"/>
        <v>91278</v>
      </c>
      <c r="G220" s="84">
        <f t="shared" si="55"/>
        <v>12</v>
      </c>
      <c r="H220" s="84">
        <f t="shared" si="55"/>
        <v>1233</v>
      </c>
      <c r="I220" s="29">
        <f t="shared" si="55"/>
        <v>2006023</v>
      </c>
      <c r="J220" s="84">
        <f t="shared" si="55"/>
        <v>6226</v>
      </c>
      <c r="K220" s="29">
        <f t="shared" si="55"/>
        <v>3420</v>
      </c>
      <c r="L220" s="84">
        <f t="shared" si="55"/>
        <v>3768</v>
      </c>
      <c r="M220" s="30">
        <f t="shared" si="55"/>
        <v>7968</v>
      </c>
      <c r="N220" s="56"/>
    </row>
    <row r="221" spans="1:14" ht="9.75" customHeight="1" x14ac:dyDescent="0.25">
      <c r="A221" s="31"/>
      <c r="B221" s="32"/>
      <c r="C221" s="32"/>
      <c r="D221" s="33"/>
      <c r="E221" s="85"/>
      <c r="F221" s="33"/>
      <c r="G221" s="85"/>
      <c r="H221" s="85"/>
      <c r="I221" s="33"/>
      <c r="J221" s="85"/>
      <c r="K221" s="33"/>
      <c r="L221" s="85"/>
      <c r="M221" s="33"/>
      <c r="N221" s="33"/>
    </row>
    <row r="222" spans="1:14" ht="9" customHeight="1" x14ac:dyDescent="0.25">
      <c r="A222" s="31"/>
      <c r="B222" s="32"/>
      <c r="C222" s="32"/>
      <c r="D222" s="33"/>
      <c r="E222" s="85"/>
      <c r="F222" s="33"/>
      <c r="G222" s="85"/>
      <c r="H222" s="85"/>
      <c r="I222" s="33"/>
      <c r="J222" s="85"/>
      <c r="K222" s="33"/>
      <c r="L222" s="85"/>
      <c r="M222" s="33"/>
      <c r="N222" s="33"/>
    </row>
    <row r="223" spans="1:14" ht="12" customHeight="1" x14ac:dyDescent="0.25">
      <c r="A223" s="34" t="s">
        <v>185</v>
      </c>
      <c r="B223" s="32"/>
      <c r="C223" s="32"/>
      <c r="D223" s="33"/>
      <c r="E223" s="85"/>
      <c r="F223" s="33"/>
      <c r="G223" s="85"/>
      <c r="H223" s="85"/>
      <c r="I223" s="33"/>
      <c r="J223" s="85"/>
      <c r="K223" s="33"/>
      <c r="L223" s="85"/>
      <c r="M223" s="33"/>
      <c r="N223" s="33"/>
    </row>
    <row r="224" spans="1:14" ht="12" customHeight="1" thickBot="1" x14ac:dyDescent="0.3">
      <c r="A224" s="31"/>
      <c r="B224" s="32"/>
      <c r="C224" s="32"/>
      <c r="D224" s="33"/>
      <c r="E224" s="85"/>
      <c r="F224" s="33"/>
      <c r="G224" s="85"/>
      <c r="H224" s="85"/>
      <c r="I224" s="33" t="s">
        <v>1</v>
      </c>
      <c r="M224" s="33"/>
      <c r="N224" s="33"/>
    </row>
    <row r="225" spans="1:14" ht="15" customHeight="1" x14ac:dyDescent="0.25">
      <c r="A225" s="107" t="s">
        <v>2</v>
      </c>
      <c r="B225" s="109" t="s">
        <v>3</v>
      </c>
      <c r="C225" s="109" t="s">
        <v>4</v>
      </c>
      <c r="D225" s="109" t="s">
        <v>471</v>
      </c>
      <c r="E225" s="121"/>
      <c r="F225" s="121"/>
      <c r="G225" s="121"/>
      <c r="H225" s="121"/>
      <c r="I225" s="121"/>
      <c r="J225" s="121"/>
      <c r="K225" s="122"/>
      <c r="L225" s="122"/>
      <c r="M225" s="123"/>
      <c r="N225" s="72"/>
    </row>
    <row r="226" spans="1:14" ht="15" customHeight="1" x14ac:dyDescent="0.25">
      <c r="A226" s="119"/>
      <c r="B226" s="120"/>
      <c r="C226" s="120"/>
      <c r="D226" s="104" t="s">
        <v>474</v>
      </c>
      <c r="E226" s="104" t="s">
        <v>186</v>
      </c>
      <c r="F226" s="120"/>
      <c r="G226" s="120"/>
      <c r="H226" s="120"/>
      <c r="I226" s="120"/>
      <c r="J226" s="114" t="s">
        <v>469</v>
      </c>
      <c r="K226" s="104" t="s">
        <v>7</v>
      </c>
      <c r="L226" s="105" t="s">
        <v>470</v>
      </c>
      <c r="M226" s="115" t="s">
        <v>8</v>
      </c>
      <c r="N226" s="66"/>
    </row>
    <row r="227" spans="1:14" ht="38.25" customHeight="1" x14ac:dyDescent="0.25">
      <c r="A227" s="119"/>
      <c r="B227" s="120"/>
      <c r="C227" s="120"/>
      <c r="D227" s="120"/>
      <c r="E227" s="77" t="s">
        <v>473</v>
      </c>
      <c r="F227" s="58" t="s">
        <v>9</v>
      </c>
      <c r="G227" s="77" t="s">
        <v>467</v>
      </c>
      <c r="H227" s="77" t="s">
        <v>468</v>
      </c>
      <c r="I227" s="58" t="s">
        <v>10</v>
      </c>
      <c r="J227" s="114"/>
      <c r="K227" s="104"/>
      <c r="L227" s="105"/>
      <c r="M227" s="115"/>
      <c r="N227" s="72"/>
    </row>
    <row r="228" spans="1:14" ht="10.5" customHeight="1" x14ac:dyDescent="0.25">
      <c r="A228" s="13">
        <v>1</v>
      </c>
      <c r="B228" s="5">
        <v>2</v>
      </c>
      <c r="C228" s="5">
        <v>3</v>
      </c>
      <c r="D228" s="7">
        <v>4</v>
      </c>
      <c r="E228" s="78">
        <v>5</v>
      </c>
      <c r="F228" s="7">
        <v>6</v>
      </c>
      <c r="G228" s="78">
        <v>7</v>
      </c>
      <c r="H228" s="78">
        <v>8</v>
      </c>
      <c r="I228" s="7">
        <v>9</v>
      </c>
      <c r="J228" s="78">
        <v>10</v>
      </c>
      <c r="K228" s="59">
        <v>11</v>
      </c>
      <c r="L228" s="91">
        <v>12</v>
      </c>
      <c r="M228" s="8">
        <v>13</v>
      </c>
      <c r="N228" s="67"/>
    </row>
    <row r="229" spans="1:14" ht="24" customHeight="1" x14ac:dyDescent="0.25">
      <c r="A229" s="35">
        <v>5172</v>
      </c>
      <c r="B229" s="5"/>
      <c r="C229" s="10" t="s">
        <v>187</v>
      </c>
      <c r="D229" s="11">
        <f t="shared" ref="D229:D300" si="56">SUM(E229:M229)</f>
        <v>2122565</v>
      </c>
      <c r="E229" s="79">
        <f t="shared" ref="E229:M229" si="57">E230+E426</f>
        <v>2637</v>
      </c>
      <c r="F229" s="11">
        <f t="shared" si="57"/>
        <v>91278</v>
      </c>
      <c r="G229" s="79">
        <f t="shared" si="57"/>
        <v>12</v>
      </c>
      <c r="H229" s="79">
        <f t="shared" si="57"/>
        <v>1233</v>
      </c>
      <c r="I229" s="11">
        <f t="shared" si="57"/>
        <v>2006023</v>
      </c>
      <c r="J229" s="79">
        <f t="shared" si="57"/>
        <v>6226</v>
      </c>
      <c r="K229" s="11">
        <f t="shared" si="57"/>
        <v>3420</v>
      </c>
      <c r="L229" s="79">
        <f t="shared" si="57"/>
        <v>3768</v>
      </c>
      <c r="M229" s="12">
        <f t="shared" si="57"/>
        <v>7968</v>
      </c>
      <c r="N229" s="56"/>
    </row>
    <row r="230" spans="1:14" ht="24" customHeight="1" x14ac:dyDescent="0.25">
      <c r="A230" s="35">
        <v>5173</v>
      </c>
      <c r="B230" s="5">
        <v>400000</v>
      </c>
      <c r="C230" s="10" t="s">
        <v>188</v>
      </c>
      <c r="D230" s="11">
        <f t="shared" si="56"/>
        <v>2047475</v>
      </c>
      <c r="E230" s="79">
        <f t="shared" ref="E230:M230" si="58">E231+E257+E306+E325+E353+E366+E386+E405</f>
        <v>2637</v>
      </c>
      <c r="F230" s="11">
        <f t="shared" si="58"/>
        <v>24780</v>
      </c>
      <c r="G230" s="79">
        <f t="shared" si="58"/>
        <v>0</v>
      </c>
      <c r="H230" s="79">
        <f t="shared" si="58"/>
        <v>1233</v>
      </c>
      <c r="I230" s="11">
        <f t="shared" si="58"/>
        <v>2006023</v>
      </c>
      <c r="J230" s="79">
        <f t="shared" si="58"/>
        <v>212</v>
      </c>
      <c r="K230" s="11">
        <f t="shared" si="58"/>
        <v>2468</v>
      </c>
      <c r="L230" s="79">
        <f t="shared" si="58"/>
        <v>2191</v>
      </c>
      <c r="M230" s="12">
        <f t="shared" si="58"/>
        <v>7931</v>
      </c>
      <c r="N230" s="56"/>
    </row>
    <row r="231" spans="1:14" ht="23.25" customHeight="1" x14ac:dyDescent="0.25">
      <c r="A231" s="35">
        <v>5174</v>
      </c>
      <c r="B231" s="5">
        <v>410000</v>
      </c>
      <c r="C231" s="10" t="s">
        <v>189</v>
      </c>
      <c r="D231" s="11">
        <f t="shared" si="56"/>
        <v>1126973</v>
      </c>
      <c r="E231" s="79">
        <f t="shared" ref="E231:M231" si="59">E232+E234+E238+E240+E249+E251+E253+E255</f>
        <v>314</v>
      </c>
      <c r="F231" s="11">
        <f t="shared" si="59"/>
        <v>6896</v>
      </c>
      <c r="G231" s="79">
        <f t="shared" si="59"/>
        <v>0</v>
      </c>
      <c r="H231" s="79">
        <f t="shared" si="59"/>
        <v>1</v>
      </c>
      <c r="I231" s="11">
        <f t="shared" si="59"/>
        <v>1118252</v>
      </c>
      <c r="J231" s="79">
        <f t="shared" si="59"/>
        <v>0</v>
      </c>
      <c r="K231" s="11">
        <f t="shared" si="59"/>
        <v>0</v>
      </c>
      <c r="L231" s="79">
        <f t="shared" si="59"/>
        <v>537</v>
      </c>
      <c r="M231" s="12">
        <f t="shared" si="59"/>
        <v>973</v>
      </c>
      <c r="N231" s="56"/>
    </row>
    <row r="232" spans="1:14" ht="24" customHeight="1" x14ac:dyDescent="0.25">
      <c r="A232" s="35">
        <v>5175</v>
      </c>
      <c r="B232" s="5">
        <v>411000</v>
      </c>
      <c r="C232" s="10" t="s">
        <v>190</v>
      </c>
      <c r="D232" s="11">
        <f t="shared" si="56"/>
        <v>911344</v>
      </c>
      <c r="E232" s="79">
        <f t="shared" ref="E232:M232" si="60">E233</f>
        <v>272</v>
      </c>
      <c r="F232" s="11">
        <f t="shared" si="60"/>
        <v>5610</v>
      </c>
      <c r="G232" s="79">
        <f t="shared" si="60"/>
        <v>0</v>
      </c>
      <c r="H232" s="79">
        <f t="shared" si="60"/>
        <v>1</v>
      </c>
      <c r="I232" s="11">
        <f t="shared" si="60"/>
        <v>904580</v>
      </c>
      <c r="J232" s="79">
        <f t="shared" si="60"/>
        <v>0</v>
      </c>
      <c r="K232" s="11">
        <f t="shared" si="60"/>
        <v>0</v>
      </c>
      <c r="L232" s="79">
        <f t="shared" si="60"/>
        <v>49</v>
      </c>
      <c r="M232" s="12">
        <f t="shared" si="60"/>
        <v>832</v>
      </c>
      <c r="N232" s="56"/>
    </row>
    <row r="233" spans="1:14" ht="12" customHeight="1" x14ac:dyDescent="0.25">
      <c r="A233" s="36">
        <v>5176</v>
      </c>
      <c r="B233" s="15">
        <v>411100</v>
      </c>
      <c r="C233" s="16" t="s">
        <v>191</v>
      </c>
      <c r="D233" s="20">
        <f t="shared" si="56"/>
        <v>911344</v>
      </c>
      <c r="E233" s="81">
        <v>272</v>
      </c>
      <c r="F233" s="19">
        <v>5610</v>
      </c>
      <c r="G233" s="81"/>
      <c r="H233" s="81">
        <v>1</v>
      </c>
      <c r="I233" s="19">
        <v>904580</v>
      </c>
      <c r="J233" s="81"/>
      <c r="K233" s="62"/>
      <c r="L233" s="93">
        <v>49</v>
      </c>
      <c r="M233" s="21">
        <v>832</v>
      </c>
      <c r="N233" s="70"/>
    </row>
    <row r="234" spans="1:14" ht="24" customHeight="1" x14ac:dyDescent="0.25">
      <c r="A234" s="35">
        <v>5177</v>
      </c>
      <c r="B234" s="5">
        <v>412000</v>
      </c>
      <c r="C234" s="10" t="s">
        <v>192</v>
      </c>
      <c r="D234" s="11">
        <f t="shared" si="56"/>
        <v>151731</v>
      </c>
      <c r="E234" s="79">
        <f t="shared" ref="E234:M234" si="61">SUM(E235:E237)</f>
        <v>42</v>
      </c>
      <c r="F234" s="11">
        <f t="shared" si="61"/>
        <v>934</v>
      </c>
      <c r="G234" s="79">
        <f t="shared" si="61"/>
        <v>0</v>
      </c>
      <c r="H234" s="79">
        <f t="shared" si="61"/>
        <v>0</v>
      </c>
      <c r="I234" s="11">
        <f t="shared" si="61"/>
        <v>150606</v>
      </c>
      <c r="J234" s="79">
        <f t="shared" si="61"/>
        <v>0</v>
      </c>
      <c r="K234" s="11">
        <f t="shared" si="61"/>
        <v>0</v>
      </c>
      <c r="L234" s="79">
        <f t="shared" si="61"/>
        <v>8</v>
      </c>
      <c r="M234" s="12">
        <f t="shared" si="61"/>
        <v>141</v>
      </c>
      <c r="N234" s="56"/>
    </row>
    <row r="235" spans="1:14" ht="11.25" customHeight="1" x14ac:dyDescent="0.25">
      <c r="A235" s="36">
        <v>5178</v>
      </c>
      <c r="B235" s="15">
        <v>412100</v>
      </c>
      <c r="C235" s="16" t="s">
        <v>193</v>
      </c>
      <c r="D235" s="20">
        <f t="shared" si="56"/>
        <v>104810</v>
      </c>
      <c r="E235" s="81">
        <v>29</v>
      </c>
      <c r="F235" s="19">
        <v>645</v>
      </c>
      <c r="G235" s="81"/>
      <c r="H235" s="81"/>
      <c r="I235" s="19">
        <v>104036</v>
      </c>
      <c r="J235" s="81"/>
      <c r="K235" s="62"/>
      <c r="L235" s="93">
        <v>6</v>
      </c>
      <c r="M235" s="21">
        <v>94</v>
      </c>
      <c r="N235" s="70"/>
    </row>
    <row r="236" spans="1:14" ht="14.25" customHeight="1" x14ac:dyDescent="0.25">
      <c r="A236" s="36">
        <v>5179</v>
      </c>
      <c r="B236" s="15">
        <v>412200</v>
      </c>
      <c r="C236" s="16" t="s">
        <v>194</v>
      </c>
      <c r="D236" s="20">
        <f t="shared" si="56"/>
        <v>46921</v>
      </c>
      <c r="E236" s="81">
        <v>13</v>
      </c>
      <c r="F236" s="19">
        <v>289</v>
      </c>
      <c r="G236" s="81"/>
      <c r="H236" s="81"/>
      <c r="I236" s="19">
        <v>46570</v>
      </c>
      <c r="J236" s="81"/>
      <c r="K236" s="62"/>
      <c r="L236" s="93">
        <v>2</v>
      </c>
      <c r="M236" s="21">
        <v>47</v>
      </c>
      <c r="N236" s="70"/>
    </row>
    <row r="237" spans="1:14" ht="12" customHeight="1" x14ac:dyDescent="0.25">
      <c r="A237" s="36">
        <v>5180</v>
      </c>
      <c r="B237" s="15">
        <v>412300</v>
      </c>
      <c r="C237" s="16" t="s">
        <v>195</v>
      </c>
      <c r="D237" s="20">
        <f t="shared" si="56"/>
        <v>0</v>
      </c>
      <c r="E237" s="81"/>
      <c r="F237" s="19"/>
      <c r="G237" s="81"/>
      <c r="H237" s="81"/>
      <c r="I237" s="19"/>
      <c r="J237" s="81"/>
      <c r="K237" s="62"/>
      <c r="L237" s="93"/>
      <c r="M237" s="21"/>
      <c r="N237" s="70"/>
    </row>
    <row r="238" spans="1:14" ht="11.25" customHeight="1" x14ac:dyDescent="0.25">
      <c r="A238" s="35">
        <v>5181</v>
      </c>
      <c r="B238" s="5">
        <v>413000</v>
      </c>
      <c r="C238" s="10" t="s">
        <v>196</v>
      </c>
      <c r="D238" s="11">
        <f t="shared" si="56"/>
        <v>480</v>
      </c>
      <c r="E238" s="79">
        <f t="shared" ref="E238:M238" si="62">E239</f>
        <v>0</v>
      </c>
      <c r="F238" s="11">
        <f t="shared" si="62"/>
        <v>0</v>
      </c>
      <c r="G238" s="79">
        <f t="shared" si="62"/>
        <v>0</v>
      </c>
      <c r="H238" s="79">
        <f t="shared" si="62"/>
        <v>0</v>
      </c>
      <c r="I238" s="11">
        <f t="shared" si="62"/>
        <v>0</v>
      </c>
      <c r="J238" s="79">
        <f t="shared" si="62"/>
        <v>0</v>
      </c>
      <c r="K238" s="11">
        <f t="shared" si="62"/>
        <v>0</v>
      </c>
      <c r="L238" s="79">
        <f t="shared" si="62"/>
        <v>480</v>
      </c>
      <c r="M238" s="12">
        <f t="shared" si="62"/>
        <v>0</v>
      </c>
      <c r="N238" s="56"/>
    </row>
    <row r="239" spans="1:14" ht="11.25" customHeight="1" x14ac:dyDescent="0.25">
      <c r="A239" s="36">
        <v>5182</v>
      </c>
      <c r="B239" s="15">
        <v>413100</v>
      </c>
      <c r="C239" s="16" t="s">
        <v>197</v>
      </c>
      <c r="D239" s="20">
        <f t="shared" si="56"/>
        <v>480</v>
      </c>
      <c r="E239" s="81"/>
      <c r="F239" s="19"/>
      <c r="G239" s="81"/>
      <c r="H239" s="81"/>
      <c r="I239" s="19"/>
      <c r="J239" s="81"/>
      <c r="K239" s="62"/>
      <c r="L239" s="93">
        <v>480</v>
      </c>
      <c r="M239" s="21"/>
      <c r="N239" s="70"/>
    </row>
    <row r="240" spans="1:14" ht="22.5" customHeight="1" x14ac:dyDescent="0.25">
      <c r="A240" s="35">
        <v>5183</v>
      </c>
      <c r="B240" s="5">
        <v>414000</v>
      </c>
      <c r="C240" s="10" t="s">
        <v>198</v>
      </c>
      <c r="D240" s="11">
        <f t="shared" si="56"/>
        <v>15475</v>
      </c>
      <c r="E240" s="79">
        <f>SUM(E241+E242+E243+E248)</f>
        <v>0</v>
      </c>
      <c r="F240" s="11">
        <f t="shared" ref="F240:M240" si="63">SUM(F241+F242+F243+F248)</f>
        <v>0</v>
      </c>
      <c r="G240" s="79">
        <f t="shared" si="63"/>
        <v>0</v>
      </c>
      <c r="H240" s="79">
        <f t="shared" si="63"/>
        <v>0</v>
      </c>
      <c r="I240" s="11">
        <f t="shared" si="63"/>
        <v>15475</v>
      </c>
      <c r="J240" s="79">
        <f t="shared" si="63"/>
        <v>0</v>
      </c>
      <c r="K240" s="11">
        <f t="shared" si="63"/>
        <v>0</v>
      </c>
      <c r="L240" s="79">
        <f t="shared" si="63"/>
        <v>0</v>
      </c>
      <c r="M240" s="11">
        <f t="shared" si="63"/>
        <v>0</v>
      </c>
      <c r="N240" s="56"/>
    </row>
    <row r="241" spans="1:14" ht="24" customHeight="1" x14ac:dyDescent="0.25">
      <c r="A241" s="36">
        <v>5184</v>
      </c>
      <c r="B241" s="15">
        <v>414100</v>
      </c>
      <c r="C241" s="16" t="s">
        <v>199</v>
      </c>
      <c r="D241" s="20">
        <f t="shared" si="56"/>
        <v>0</v>
      </c>
      <c r="E241" s="81"/>
      <c r="F241" s="19"/>
      <c r="G241" s="81"/>
      <c r="H241" s="81"/>
      <c r="I241" s="19"/>
      <c r="J241" s="81"/>
      <c r="K241" s="62"/>
      <c r="L241" s="93"/>
      <c r="M241" s="21"/>
      <c r="N241" s="70"/>
    </row>
    <row r="242" spans="1:14" ht="11.25" customHeight="1" x14ac:dyDescent="0.25">
      <c r="A242" s="36">
        <v>5185</v>
      </c>
      <c r="B242" s="15">
        <v>414200</v>
      </c>
      <c r="C242" s="16" t="s">
        <v>200</v>
      </c>
      <c r="D242" s="20">
        <f t="shared" si="56"/>
        <v>0</v>
      </c>
      <c r="E242" s="81"/>
      <c r="F242" s="19"/>
      <c r="G242" s="81"/>
      <c r="H242" s="81"/>
      <c r="I242" s="19"/>
      <c r="J242" s="81"/>
      <c r="K242" s="62"/>
      <c r="L242" s="93"/>
      <c r="M242" s="21"/>
      <c r="N242" s="70"/>
    </row>
    <row r="243" spans="1:14" ht="13.5" customHeight="1" thickBot="1" x14ac:dyDescent="0.3">
      <c r="A243" s="36">
        <v>5186</v>
      </c>
      <c r="B243" s="15">
        <v>414300</v>
      </c>
      <c r="C243" s="16" t="s">
        <v>201</v>
      </c>
      <c r="D243" s="20">
        <f t="shared" si="56"/>
        <v>4680</v>
      </c>
      <c r="E243" s="81"/>
      <c r="F243" s="19"/>
      <c r="G243" s="81"/>
      <c r="H243" s="81"/>
      <c r="I243" s="19">
        <v>4680</v>
      </c>
      <c r="J243" s="81"/>
      <c r="K243" s="62"/>
      <c r="L243" s="93"/>
      <c r="M243" s="21"/>
      <c r="N243" s="70"/>
    </row>
    <row r="244" spans="1:14" ht="15" customHeight="1" x14ac:dyDescent="0.25">
      <c r="A244" s="116" t="s">
        <v>2</v>
      </c>
      <c r="B244" s="117" t="s">
        <v>3</v>
      </c>
      <c r="C244" s="118" t="s">
        <v>4</v>
      </c>
      <c r="D244" s="109" t="s">
        <v>471</v>
      </c>
      <c r="E244" s="121"/>
      <c r="F244" s="121"/>
      <c r="G244" s="121"/>
      <c r="H244" s="121"/>
      <c r="I244" s="121"/>
      <c r="J244" s="121"/>
      <c r="K244" s="122"/>
      <c r="L244" s="122"/>
      <c r="M244" s="123"/>
      <c r="N244" s="72"/>
    </row>
    <row r="245" spans="1:14" ht="15" customHeight="1" x14ac:dyDescent="0.25">
      <c r="A245" s="116"/>
      <c r="B245" s="117"/>
      <c r="C245" s="118"/>
      <c r="D245" s="104" t="s">
        <v>474</v>
      </c>
      <c r="E245" s="104" t="s">
        <v>186</v>
      </c>
      <c r="F245" s="120"/>
      <c r="G245" s="120"/>
      <c r="H245" s="120"/>
      <c r="I245" s="120"/>
      <c r="J245" s="114" t="s">
        <v>469</v>
      </c>
      <c r="K245" s="104" t="s">
        <v>7</v>
      </c>
      <c r="L245" s="105" t="s">
        <v>470</v>
      </c>
      <c r="M245" s="115" t="s">
        <v>8</v>
      </c>
      <c r="N245" s="66"/>
    </row>
    <row r="246" spans="1:14" ht="51" customHeight="1" x14ac:dyDescent="0.25">
      <c r="A246" s="116"/>
      <c r="B246" s="117"/>
      <c r="C246" s="118"/>
      <c r="D246" s="120"/>
      <c r="E246" s="77" t="s">
        <v>473</v>
      </c>
      <c r="F246" s="58" t="s">
        <v>9</v>
      </c>
      <c r="G246" s="77" t="s">
        <v>467</v>
      </c>
      <c r="H246" s="77" t="s">
        <v>468</v>
      </c>
      <c r="I246" s="58" t="s">
        <v>10</v>
      </c>
      <c r="J246" s="114"/>
      <c r="K246" s="104"/>
      <c r="L246" s="105"/>
      <c r="M246" s="115"/>
      <c r="N246" s="72"/>
    </row>
    <row r="247" spans="1:14" ht="12.75" customHeight="1" x14ac:dyDescent="0.25">
      <c r="A247" s="37" t="s">
        <v>16</v>
      </c>
      <c r="B247" s="18" t="s">
        <v>17</v>
      </c>
      <c r="C247" s="18" t="s">
        <v>18</v>
      </c>
      <c r="D247" s="7">
        <v>4</v>
      </c>
      <c r="E247" s="78">
        <v>5</v>
      </c>
      <c r="F247" s="7">
        <v>6</v>
      </c>
      <c r="G247" s="78">
        <v>7</v>
      </c>
      <c r="H247" s="78">
        <v>8</v>
      </c>
      <c r="I247" s="7">
        <v>9</v>
      </c>
      <c r="J247" s="78">
        <v>10</v>
      </c>
      <c r="K247" s="59">
        <v>11</v>
      </c>
      <c r="L247" s="91">
        <v>12</v>
      </c>
      <c r="M247" s="8">
        <v>13</v>
      </c>
      <c r="N247" s="73"/>
    </row>
    <row r="248" spans="1:14" ht="24.75" customHeight="1" x14ac:dyDescent="0.25">
      <c r="A248" s="36">
        <v>5187</v>
      </c>
      <c r="B248" s="15">
        <v>414400</v>
      </c>
      <c r="C248" s="16" t="s">
        <v>202</v>
      </c>
      <c r="D248" s="20">
        <f t="shared" si="56"/>
        <v>10795</v>
      </c>
      <c r="E248" s="81"/>
      <c r="F248" s="19"/>
      <c r="G248" s="81"/>
      <c r="H248" s="81"/>
      <c r="I248" s="19">
        <v>10795</v>
      </c>
      <c r="J248" s="81"/>
      <c r="K248" s="62"/>
      <c r="L248" s="93"/>
      <c r="M248" s="21"/>
      <c r="N248" s="70"/>
    </row>
    <row r="249" spans="1:14" ht="12.75" customHeight="1" x14ac:dyDescent="0.25">
      <c r="A249" s="35">
        <v>5188</v>
      </c>
      <c r="B249" s="5">
        <v>415000</v>
      </c>
      <c r="C249" s="10" t="s">
        <v>203</v>
      </c>
      <c r="D249" s="11">
        <f t="shared" si="56"/>
        <v>38967</v>
      </c>
      <c r="E249" s="79">
        <f t="shared" ref="E249:M249" si="64">E250</f>
        <v>0</v>
      </c>
      <c r="F249" s="11">
        <f t="shared" si="64"/>
        <v>352</v>
      </c>
      <c r="G249" s="79">
        <f t="shared" si="64"/>
        <v>0</v>
      </c>
      <c r="H249" s="79">
        <f t="shared" si="64"/>
        <v>0</v>
      </c>
      <c r="I249" s="11">
        <f t="shared" si="64"/>
        <v>38615</v>
      </c>
      <c r="J249" s="79">
        <f t="shared" si="64"/>
        <v>0</v>
      </c>
      <c r="K249" s="11">
        <f t="shared" si="64"/>
        <v>0</v>
      </c>
      <c r="L249" s="79">
        <f t="shared" si="64"/>
        <v>0</v>
      </c>
      <c r="M249" s="12">
        <f t="shared" si="64"/>
        <v>0</v>
      </c>
      <c r="N249" s="56"/>
    </row>
    <row r="250" spans="1:14" x14ac:dyDescent="0.25">
      <c r="A250" s="36">
        <v>5189</v>
      </c>
      <c r="B250" s="15">
        <v>415100</v>
      </c>
      <c r="C250" s="16" t="s">
        <v>204</v>
      </c>
      <c r="D250" s="20">
        <f t="shared" si="56"/>
        <v>38967</v>
      </c>
      <c r="E250" s="81"/>
      <c r="F250" s="19">
        <v>352</v>
      </c>
      <c r="G250" s="81"/>
      <c r="H250" s="81"/>
      <c r="I250" s="19">
        <v>38615</v>
      </c>
      <c r="J250" s="81"/>
      <c r="K250" s="62"/>
      <c r="L250" s="93"/>
      <c r="M250" s="21"/>
      <c r="N250" s="70"/>
    </row>
    <row r="251" spans="1:14" ht="23.25" customHeight="1" x14ac:dyDescent="0.25">
      <c r="A251" s="35">
        <v>5190</v>
      </c>
      <c r="B251" s="5">
        <v>416000</v>
      </c>
      <c r="C251" s="10" t="s">
        <v>205</v>
      </c>
      <c r="D251" s="38">
        <f t="shared" si="56"/>
        <v>8976</v>
      </c>
      <c r="E251" s="86">
        <f t="shared" ref="E251:M251" si="65">E252</f>
        <v>0</v>
      </c>
      <c r="F251" s="38">
        <f t="shared" si="65"/>
        <v>0</v>
      </c>
      <c r="G251" s="86">
        <f t="shared" si="65"/>
        <v>0</v>
      </c>
      <c r="H251" s="86">
        <f t="shared" si="65"/>
        <v>0</v>
      </c>
      <c r="I251" s="38">
        <f t="shared" si="65"/>
        <v>8976</v>
      </c>
      <c r="J251" s="86">
        <f t="shared" si="65"/>
        <v>0</v>
      </c>
      <c r="K251" s="38">
        <f t="shared" si="65"/>
        <v>0</v>
      </c>
      <c r="L251" s="86">
        <f t="shared" si="65"/>
        <v>0</v>
      </c>
      <c r="M251" s="39">
        <f t="shared" si="65"/>
        <v>0</v>
      </c>
      <c r="N251" s="56"/>
    </row>
    <row r="252" spans="1:14" ht="12" customHeight="1" x14ac:dyDescent="0.25">
      <c r="A252" s="36">
        <v>5191</v>
      </c>
      <c r="B252" s="15">
        <v>416100</v>
      </c>
      <c r="C252" s="16" t="s">
        <v>206</v>
      </c>
      <c r="D252" s="20">
        <f t="shared" si="56"/>
        <v>8976</v>
      </c>
      <c r="E252" s="81"/>
      <c r="F252" s="19"/>
      <c r="G252" s="81"/>
      <c r="H252" s="81"/>
      <c r="I252" s="19">
        <v>8976</v>
      </c>
      <c r="J252" s="81"/>
      <c r="K252" s="62"/>
      <c r="L252" s="93"/>
      <c r="M252" s="21"/>
      <c r="N252" s="70"/>
    </row>
    <row r="253" spans="1:14" ht="12.75" customHeight="1" x14ac:dyDescent="0.25">
      <c r="A253" s="35">
        <v>5192</v>
      </c>
      <c r="B253" s="5">
        <v>417000</v>
      </c>
      <c r="C253" s="10" t="s">
        <v>207</v>
      </c>
      <c r="D253" s="11">
        <f t="shared" si="56"/>
        <v>0</v>
      </c>
      <c r="E253" s="79">
        <f t="shared" ref="E253:M253" si="66">E254</f>
        <v>0</v>
      </c>
      <c r="F253" s="11">
        <f t="shared" si="66"/>
        <v>0</v>
      </c>
      <c r="G253" s="79">
        <f t="shared" si="66"/>
        <v>0</v>
      </c>
      <c r="H253" s="79">
        <f t="shared" si="66"/>
        <v>0</v>
      </c>
      <c r="I253" s="11">
        <f t="shared" si="66"/>
        <v>0</v>
      </c>
      <c r="J253" s="79">
        <f t="shared" si="66"/>
        <v>0</v>
      </c>
      <c r="K253" s="11">
        <f t="shared" si="66"/>
        <v>0</v>
      </c>
      <c r="L253" s="79">
        <f t="shared" si="66"/>
        <v>0</v>
      </c>
      <c r="M253" s="12">
        <f t="shared" si="66"/>
        <v>0</v>
      </c>
      <c r="N253" s="56"/>
    </row>
    <row r="254" spans="1:14" ht="11.25" customHeight="1" x14ac:dyDescent="0.25">
      <c r="A254" s="36">
        <v>5193</v>
      </c>
      <c r="B254" s="15">
        <v>417100</v>
      </c>
      <c r="C254" s="16" t="s">
        <v>208</v>
      </c>
      <c r="D254" s="20">
        <f t="shared" si="56"/>
        <v>0</v>
      </c>
      <c r="E254" s="81"/>
      <c r="F254" s="19"/>
      <c r="G254" s="81"/>
      <c r="H254" s="81"/>
      <c r="I254" s="19"/>
      <c r="J254" s="81"/>
      <c r="K254" s="62"/>
      <c r="L254" s="93"/>
      <c r="M254" s="21"/>
      <c r="N254" s="70"/>
    </row>
    <row r="255" spans="1:14" ht="12.75" customHeight="1" x14ac:dyDescent="0.25">
      <c r="A255" s="35">
        <v>5194</v>
      </c>
      <c r="B255" s="5">
        <v>418000</v>
      </c>
      <c r="C255" s="10" t="s">
        <v>209</v>
      </c>
      <c r="D255" s="11">
        <f t="shared" si="56"/>
        <v>0</v>
      </c>
      <c r="E255" s="79">
        <f t="shared" ref="E255:M255" si="67">E256</f>
        <v>0</v>
      </c>
      <c r="F255" s="11">
        <f t="shared" si="67"/>
        <v>0</v>
      </c>
      <c r="G255" s="79">
        <f t="shared" si="67"/>
        <v>0</v>
      </c>
      <c r="H255" s="79">
        <f t="shared" si="67"/>
        <v>0</v>
      </c>
      <c r="I255" s="11">
        <f t="shared" si="67"/>
        <v>0</v>
      </c>
      <c r="J255" s="79">
        <f t="shared" si="67"/>
        <v>0</v>
      </c>
      <c r="K255" s="11">
        <f t="shared" si="67"/>
        <v>0</v>
      </c>
      <c r="L255" s="79">
        <f t="shared" si="67"/>
        <v>0</v>
      </c>
      <c r="M255" s="12">
        <f t="shared" si="67"/>
        <v>0</v>
      </c>
      <c r="N255" s="56"/>
    </row>
    <row r="256" spans="1:14" ht="12" customHeight="1" x14ac:dyDescent="0.25">
      <c r="A256" s="36">
        <v>5195</v>
      </c>
      <c r="B256" s="15">
        <v>418100</v>
      </c>
      <c r="C256" s="16" t="s">
        <v>210</v>
      </c>
      <c r="D256" s="20">
        <f t="shared" si="56"/>
        <v>0</v>
      </c>
      <c r="E256" s="81"/>
      <c r="F256" s="19"/>
      <c r="G256" s="81"/>
      <c r="H256" s="81"/>
      <c r="I256" s="19"/>
      <c r="J256" s="81"/>
      <c r="K256" s="62"/>
      <c r="L256" s="93"/>
      <c r="M256" s="21"/>
      <c r="N256" s="70"/>
    </row>
    <row r="257" spans="1:14" ht="23.25" customHeight="1" x14ac:dyDescent="0.25">
      <c r="A257" s="35">
        <v>5196</v>
      </c>
      <c r="B257" s="5">
        <v>420000</v>
      </c>
      <c r="C257" s="10" t="s">
        <v>211</v>
      </c>
      <c r="D257" s="11">
        <f t="shared" si="56"/>
        <v>918194</v>
      </c>
      <c r="E257" s="79">
        <f t="shared" ref="E257:M257" si="68">E258+E266+E272+E285+E293+E296</f>
        <v>2323</v>
      </c>
      <c r="F257" s="11">
        <f t="shared" si="68"/>
        <v>17590</v>
      </c>
      <c r="G257" s="79">
        <f t="shared" si="68"/>
        <v>0</v>
      </c>
      <c r="H257" s="79">
        <f t="shared" si="68"/>
        <v>1232</v>
      </c>
      <c r="I257" s="11">
        <f t="shared" si="68"/>
        <v>887636</v>
      </c>
      <c r="J257" s="79">
        <f t="shared" si="68"/>
        <v>0</v>
      </c>
      <c r="K257" s="11">
        <f t="shared" si="68"/>
        <v>2101</v>
      </c>
      <c r="L257" s="79">
        <f t="shared" si="68"/>
        <v>1654</v>
      </c>
      <c r="M257" s="12">
        <f t="shared" si="68"/>
        <v>5658</v>
      </c>
      <c r="N257" s="56"/>
    </row>
    <row r="258" spans="1:14" ht="11.25" customHeight="1" x14ac:dyDescent="0.25">
      <c r="A258" s="35">
        <v>5197</v>
      </c>
      <c r="B258" s="5">
        <v>421000</v>
      </c>
      <c r="C258" s="10" t="s">
        <v>212</v>
      </c>
      <c r="D258" s="11">
        <f t="shared" si="56"/>
        <v>60298</v>
      </c>
      <c r="E258" s="79">
        <f t="shared" ref="E258:M258" si="69">SUM(E259:E265)</f>
        <v>451</v>
      </c>
      <c r="F258" s="11">
        <f t="shared" si="69"/>
        <v>810</v>
      </c>
      <c r="G258" s="79">
        <f t="shared" si="69"/>
        <v>0</v>
      </c>
      <c r="H258" s="79">
        <f t="shared" si="69"/>
        <v>618</v>
      </c>
      <c r="I258" s="11">
        <f t="shared" si="69"/>
        <v>57316</v>
      </c>
      <c r="J258" s="79">
        <f t="shared" si="69"/>
        <v>0</v>
      </c>
      <c r="K258" s="11">
        <f t="shared" si="69"/>
        <v>0</v>
      </c>
      <c r="L258" s="79">
        <f t="shared" si="69"/>
        <v>0</v>
      </c>
      <c r="M258" s="12">
        <f t="shared" si="69"/>
        <v>1103</v>
      </c>
      <c r="N258" s="56"/>
    </row>
    <row r="259" spans="1:14" ht="12" customHeight="1" x14ac:dyDescent="0.25">
      <c r="A259" s="36">
        <v>5198</v>
      </c>
      <c r="B259" s="15">
        <v>421100</v>
      </c>
      <c r="C259" s="16" t="s">
        <v>213</v>
      </c>
      <c r="D259" s="20">
        <f t="shared" si="56"/>
        <v>1910</v>
      </c>
      <c r="E259" s="81"/>
      <c r="F259" s="19"/>
      <c r="G259" s="81"/>
      <c r="H259" s="81"/>
      <c r="I259" s="19">
        <v>1818</v>
      </c>
      <c r="J259" s="81"/>
      <c r="K259" s="62"/>
      <c r="L259" s="93"/>
      <c r="M259" s="21">
        <v>92</v>
      </c>
      <c r="N259" s="70"/>
    </row>
    <row r="260" spans="1:14" ht="12.75" customHeight="1" x14ac:dyDescent="0.25">
      <c r="A260" s="36">
        <v>5199</v>
      </c>
      <c r="B260" s="15">
        <v>421200</v>
      </c>
      <c r="C260" s="16" t="s">
        <v>214</v>
      </c>
      <c r="D260" s="20">
        <f t="shared" si="56"/>
        <v>38005</v>
      </c>
      <c r="E260" s="81">
        <v>444</v>
      </c>
      <c r="F260" s="19">
        <v>562</v>
      </c>
      <c r="G260" s="81"/>
      <c r="H260" s="81">
        <v>618</v>
      </c>
      <c r="I260" s="19">
        <v>36151</v>
      </c>
      <c r="J260" s="81"/>
      <c r="K260" s="62"/>
      <c r="L260" s="93"/>
      <c r="M260" s="21">
        <v>230</v>
      </c>
      <c r="N260" s="70"/>
    </row>
    <row r="261" spans="1:14" ht="12.75" customHeight="1" x14ac:dyDescent="0.25">
      <c r="A261" s="36">
        <v>5200</v>
      </c>
      <c r="B261" s="15">
        <v>421300</v>
      </c>
      <c r="C261" s="16" t="s">
        <v>215</v>
      </c>
      <c r="D261" s="20">
        <f t="shared" si="56"/>
        <v>10348</v>
      </c>
      <c r="E261" s="81">
        <v>7</v>
      </c>
      <c r="F261" s="19">
        <v>163</v>
      </c>
      <c r="G261" s="81"/>
      <c r="H261" s="81"/>
      <c r="I261" s="19">
        <v>9877</v>
      </c>
      <c r="J261" s="81"/>
      <c r="K261" s="62"/>
      <c r="L261" s="93"/>
      <c r="M261" s="21">
        <v>301</v>
      </c>
      <c r="N261" s="70"/>
    </row>
    <row r="262" spans="1:14" ht="12.75" customHeight="1" x14ac:dyDescent="0.25">
      <c r="A262" s="36">
        <v>5201</v>
      </c>
      <c r="B262" s="15">
        <v>421400</v>
      </c>
      <c r="C262" s="16" t="s">
        <v>216</v>
      </c>
      <c r="D262" s="20">
        <f t="shared" si="56"/>
        <v>3470</v>
      </c>
      <c r="E262" s="81"/>
      <c r="F262" s="19"/>
      <c r="G262" s="81"/>
      <c r="H262" s="81"/>
      <c r="I262" s="19">
        <v>3470</v>
      </c>
      <c r="J262" s="81"/>
      <c r="K262" s="62"/>
      <c r="L262" s="93"/>
      <c r="M262" s="21"/>
      <c r="N262" s="70"/>
    </row>
    <row r="263" spans="1:14" ht="13.5" customHeight="1" x14ac:dyDescent="0.25">
      <c r="A263" s="36">
        <v>5202</v>
      </c>
      <c r="B263" s="15">
        <v>421500</v>
      </c>
      <c r="C263" s="16" t="s">
        <v>217</v>
      </c>
      <c r="D263" s="20">
        <f t="shared" si="56"/>
        <v>6565</v>
      </c>
      <c r="E263" s="81"/>
      <c r="F263" s="19">
        <v>85</v>
      </c>
      <c r="G263" s="81"/>
      <c r="H263" s="81"/>
      <c r="I263" s="19">
        <v>6000</v>
      </c>
      <c r="J263" s="81"/>
      <c r="K263" s="62"/>
      <c r="L263" s="93"/>
      <c r="M263" s="21">
        <v>480</v>
      </c>
      <c r="N263" s="70"/>
    </row>
    <row r="264" spans="1:14" ht="13.5" customHeight="1" x14ac:dyDescent="0.25">
      <c r="A264" s="36">
        <v>5203</v>
      </c>
      <c r="B264" s="15">
        <v>421600</v>
      </c>
      <c r="C264" s="16" t="s">
        <v>218</v>
      </c>
      <c r="D264" s="20">
        <f t="shared" si="56"/>
        <v>0</v>
      </c>
      <c r="E264" s="81"/>
      <c r="F264" s="19"/>
      <c r="G264" s="81"/>
      <c r="H264" s="81"/>
      <c r="I264" s="19"/>
      <c r="J264" s="81"/>
      <c r="K264" s="62"/>
      <c r="L264" s="93"/>
      <c r="M264" s="21"/>
      <c r="N264" s="70"/>
    </row>
    <row r="265" spans="1:14" ht="12.75" customHeight="1" x14ac:dyDescent="0.25">
      <c r="A265" s="36">
        <v>5204</v>
      </c>
      <c r="B265" s="15">
        <v>421900</v>
      </c>
      <c r="C265" s="16" t="s">
        <v>219</v>
      </c>
      <c r="D265" s="20">
        <f t="shared" si="56"/>
        <v>0</v>
      </c>
      <c r="E265" s="81"/>
      <c r="F265" s="19"/>
      <c r="G265" s="81"/>
      <c r="H265" s="81"/>
      <c r="I265" s="19"/>
      <c r="J265" s="81"/>
      <c r="K265" s="62"/>
      <c r="L265" s="93"/>
      <c r="M265" s="21"/>
      <c r="N265" s="70"/>
    </row>
    <row r="266" spans="1:14" ht="12.75" customHeight="1" x14ac:dyDescent="0.25">
      <c r="A266" s="35">
        <v>5205</v>
      </c>
      <c r="B266" s="5">
        <v>422000</v>
      </c>
      <c r="C266" s="10" t="s">
        <v>220</v>
      </c>
      <c r="D266" s="11">
        <f t="shared" si="56"/>
        <v>104</v>
      </c>
      <c r="E266" s="79">
        <f t="shared" ref="E266:M266" si="70">SUM(E267:E271)</f>
        <v>0</v>
      </c>
      <c r="F266" s="11">
        <f t="shared" si="70"/>
        <v>0</v>
      </c>
      <c r="G266" s="79">
        <f t="shared" si="70"/>
        <v>0</v>
      </c>
      <c r="H266" s="79">
        <f t="shared" si="70"/>
        <v>0</v>
      </c>
      <c r="I266" s="11">
        <f t="shared" si="70"/>
        <v>0</v>
      </c>
      <c r="J266" s="79">
        <f t="shared" si="70"/>
        <v>0</v>
      </c>
      <c r="K266" s="11">
        <f t="shared" si="70"/>
        <v>93</v>
      </c>
      <c r="L266" s="79">
        <f t="shared" si="70"/>
        <v>1</v>
      </c>
      <c r="M266" s="12">
        <f t="shared" si="70"/>
        <v>10</v>
      </c>
      <c r="N266" s="56"/>
    </row>
    <row r="267" spans="1:14" ht="13.5" customHeight="1" x14ac:dyDescent="0.25">
      <c r="A267" s="36">
        <v>5206</v>
      </c>
      <c r="B267" s="15">
        <v>422100</v>
      </c>
      <c r="C267" s="16" t="s">
        <v>221</v>
      </c>
      <c r="D267" s="20">
        <f t="shared" si="56"/>
        <v>0</v>
      </c>
      <c r="E267" s="81"/>
      <c r="F267" s="19"/>
      <c r="G267" s="81"/>
      <c r="H267" s="81"/>
      <c r="I267" s="19"/>
      <c r="J267" s="81"/>
      <c r="K267" s="62"/>
      <c r="L267" s="93"/>
      <c r="M267" s="21"/>
      <c r="N267" s="70"/>
    </row>
    <row r="268" spans="1:14" ht="12" customHeight="1" x14ac:dyDescent="0.25">
      <c r="A268" s="36">
        <v>5207</v>
      </c>
      <c r="B268" s="15">
        <v>422200</v>
      </c>
      <c r="C268" s="16" t="s">
        <v>222</v>
      </c>
      <c r="D268" s="20">
        <f t="shared" si="56"/>
        <v>93</v>
      </c>
      <c r="E268" s="81"/>
      <c r="F268" s="19"/>
      <c r="G268" s="81"/>
      <c r="H268" s="81"/>
      <c r="I268" s="19"/>
      <c r="J268" s="81"/>
      <c r="K268" s="62">
        <v>93</v>
      </c>
      <c r="L268" s="93"/>
      <c r="M268" s="21"/>
      <c r="N268" s="70"/>
    </row>
    <row r="269" spans="1:14" ht="12.75" customHeight="1" x14ac:dyDescent="0.25">
      <c r="A269" s="36">
        <v>5208</v>
      </c>
      <c r="B269" s="15">
        <v>422300</v>
      </c>
      <c r="C269" s="16" t="s">
        <v>223</v>
      </c>
      <c r="D269" s="20">
        <f t="shared" si="56"/>
        <v>11</v>
      </c>
      <c r="E269" s="81"/>
      <c r="F269" s="19"/>
      <c r="G269" s="81"/>
      <c r="H269" s="81"/>
      <c r="I269" s="19"/>
      <c r="J269" s="81"/>
      <c r="K269" s="62"/>
      <c r="L269" s="93">
        <v>1</v>
      </c>
      <c r="M269" s="21">
        <v>10</v>
      </c>
      <c r="N269" s="70"/>
    </row>
    <row r="270" spans="1:14" ht="12.75" customHeight="1" x14ac:dyDescent="0.25">
      <c r="A270" s="36">
        <v>5209</v>
      </c>
      <c r="B270" s="15">
        <v>422400</v>
      </c>
      <c r="C270" s="16" t="s">
        <v>224</v>
      </c>
      <c r="D270" s="20">
        <f t="shared" si="56"/>
        <v>0</v>
      </c>
      <c r="E270" s="81"/>
      <c r="F270" s="19"/>
      <c r="G270" s="81"/>
      <c r="H270" s="81"/>
      <c r="I270" s="19"/>
      <c r="J270" s="81"/>
      <c r="K270" s="62"/>
      <c r="L270" s="93"/>
      <c r="M270" s="21"/>
      <c r="N270" s="70"/>
    </row>
    <row r="271" spans="1:14" ht="12" customHeight="1" x14ac:dyDescent="0.25">
      <c r="A271" s="36">
        <v>5210</v>
      </c>
      <c r="B271" s="15">
        <v>422900</v>
      </c>
      <c r="C271" s="16" t="s">
        <v>225</v>
      </c>
      <c r="D271" s="20">
        <f t="shared" si="56"/>
        <v>0</v>
      </c>
      <c r="E271" s="81"/>
      <c r="F271" s="19"/>
      <c r="G271" s="81"/>
      <c r="H271" s="81"/>
      <c r="I271" s="19"/>
      <c r="J271" s="81"/>
      <c r="K271" s="62"/>
      <c r="L271" s="93"/>
      <c r="M271" s="21"/>
      <c r="N271" s="70"/>
    </row>
    <row r="272" spans="1:14" ht="23.25" customHeight="1" x14ac:dyDescent="0.25">
      <c r="A272" s="35">
        <v>5211</v>
      </c>
      <c r="B272" s="5">
        <v>423000</v>
      </c>
      <c r="C272" s="10" t="s">
        <v>226</v>
      </c>
      <c r="D272" s="11">
        <f t="shared" si="56"/>
        <v>11924</v>
      </c>
      <c r="E272" s="79">
        <f>SUM(E273+E274+E275+E276+E277+E278+E279+E284)</f>
        <v>0</v>
      </c>
      <c r="F272" s="11">
        <f t="shared" ref="F272:M272" si="71">SUM(F273+F274+F275+F276+F277+F278+F279+F284)</f>
        <v>3099</v>
      </c>
      <c r="G272" s="79">
        <f t="shared" si="71"/>
        <v>0</v>
      </c>
      <c r="H272" s="79">
        <f t="shared" si="71"/>
        <v>0</v>
      </c>
      <c r="I272" s="11">
        <f t="shared" si="71"/>
        <v>7719</v>
      </c>
      <c r="J272" s="79">
        <f t="shared" si="71"/>
        <v>0</v>
      </c>
      <c r="K272" s="11">
        <f t="shared" si="71"/>
        <v>0</v>
      </c>
      <c r="L272" s="79">
        <f t="shared" si="71"/>
        <v>0</v>
      </c>
      <c r="M272" s="11">
        <f t="shared" si="71"/>
        <v>1106</v>
      </c>
      <c r="N272" s="56"/>
    </row>
    <row r="273" spans="1:14" ht="12.75" customHeight="1" x14ac:dyDescent="0.25">
      <c r="A273" s="36">
        <v>5212</v>
      </c>
      <c r="B273" s="15">
        <v>423100</v>
      </c>
      <c r="C273" s="16" t="s">
        <v>227</v>
      </c>
      <c r="D273" s="20">
        <f t="shared" si="56"/>
        <v>0</v>
      </c>
      <c r="E273" s="81"/>
      <c r="F273" s="19"/>
      <c r="G273" s="81"/>
      <c r="H273" s="81"/>
      <c r="I273" s="19"/>
      <c r="J273" s="81"/>
      <c r="K273" s="62"/>
      <c r="L273" s="93"/>
      <c r="M273" s="21"/>
      <c r="N273" s="70"/>
    </row>
    <row r="274" spans="1:14" ht="12.75" customHeight="1" x14ac:dyDescent="0.25">
      <c r="A274" s="36">
        <v>5213</v>
      </c>
      <c r="B274" s="15">
        <v>423200</v>
      </c>
      <c r="C274" s="16" t="s">
        <v>228</v>
      </c>
      <c r="D274" s="20">
        <f t="shared" si="56"/>
        <v>3000</v>
      </c>
      <c r="E274" s="81"/>
      <c r="F274" s="19"/>
      <c r="G274" s="81"/>
      <c r="H274" s="81"/>
      <c r="I274" s="19">
        <v>3000</v>
      </c>
      <c r="J274" s="81"/>
      <c r="K274" s="62"/>
      <c r="L274" s="93"/>
      <c r="M274" s="21"/>
      <c r="N274" s="70"/>
    </row>
    <row r="275" spans="1:14" ht="12" customHeight="1" x14ac:dyDescent="0.25">
      <c r="A275" s="36">
        <v>5214</v>
      </c>
      <c r="B275" s="15">
        <v>423300</v>
      </c>
      <c r="C275" s="16" t="s">
        <v>229</v>
      </c>
      <c r="D275" s="20">
        <f t="shared" si="56"/>
        <v>3631</v>
      </c>
      <c r="E275" s="81"/>
      <c r="F275" s="19">
        <v>172</v>
      </c>
      <c r="G275" s="81"/>
      <c r="H275" s="81"/>
      <c r="I275" s="19">
        <v>3326</v>
      </c>
      <c r="J275" s="81"/>
      <c r="K275" s="62"/>
      <c r="L275" s="93"/>
      <c r="M275" s="21">
        <v>133</v>
      </c>
      <c r="N275" s="70"/>
    </row>
    <row r="276" spans="1:14" ht="12" customHeight="1" x14ac:dyDescent="0.25">
      <c r="A276" s="36">
        <v>5215</v>
      </c>
      <c r="B276" s="15">
        <v>423400</v>
      </c>
      <c r="C276" s="16" t="s">
        <v>230</v>
      </c>
      <c r="D276" s="20">
        <f t="shared" si="56"/>
        <v>185</v>
      </c>
      <c r="E276" s="81"/>
      <c r="F276" s="19"/>
      <c r="G276" s="81"/>
      <c r="H276" s="81"/>
      <c r="I276" s="19">
        <v>185</v>
      </c>
      <c r="J276" s="81"/>
      <c r="K276" s="62"/>
      <c r="L276" s="93"/>
      <c r="M276" s="21"/>
      <c r="N276" s="70"/>
    </row>
    <row r="277" spans="1:14" ht="12.75" customHeight="1" x14ac:dyDescent="0.25">
      <c r="A277" s="36">
        <v>5216</v>
      </c>
      <c r="B277" s="15">
        <v>423500</v>
      </c>
      <c r="C277" s="16" t="s">
        <v>231</v>
      </c>
      <c r="D277" s="20">
        <f t="shared" si="56"/>
        <v>4333</v>
      </c>
      <c r="E277" s="81"/>
      <c r="F277" s="19">
        <v>2927</v>
      </c>
      <c r="G277" s="81"/>
      <c r="H277" s="81"/>
      <c r="I277" s="19">
        <v>896</v>
      </c>
      <c r="J277" s="81"/>
      <c r="K277" s="62"/>
      <c r="L277" s="93"/>
      <c r="M277" s="21">
        <v>510</v>
      </c>
      <c r="N277" s="70"/>
    </row>
    <row r="278" spans="1:14" ht="12" customHeight="1" x14ac:dyDescent="0.25">
      <c r="A278" s="36">
        <v>5217</v>
      </c>
      <c r="B278" s="15">
        <v>423600</v>
      </c>
      <c r="C278" s="16" t="s">
        <v>232</v>
      </c>
      <c r="D278" s="20">
        <f t="shared" si="56"/>
        <v>0</v>
      </c>
      <c r="E278" s="81"/>
      <c r="F278" s="19"/>
      <c r="G278" s="81"/>
      <c r="H278" s="81"/>
      <c r="I278" s="19"/>
      <c r="J278" s="81"/>
      <c r="K278" s="62"/>
      <c r="L278" s="93"/>
      <c r="M278" s="21"/>
      <c r="N278" s="70"/>
    </row>
    <row r="279" spans="1:14" ht="12" customHeight="1" thickBot="1" x14ac:dyDescent="0.3">
      <c r="A279" s="36">
        <v>5218</v>
      </c>
      <c r="B279" s="15">
        <v>423700</v>
      </c>
      <c r="C279" s="16" t="s">
        <v>233</v>
      </c>
      <c r="D279" s="20">
        <f t="shared" si="56"/>
        <v>163</v>
      </c>
      <c r="E279" s="81"/>
      <c r="F279" s="19"/>
      <c r="G279" s="81"/>
      <c r="H279" s="81"/>
      <c r="I279" s="19"/>
      <c r="J279" s="81"/>
      <c r="K279" s="62"/>
      <c r="L279" s="93"/>
      <c r="M279" s="21">
        <v>163</v>
      </c>
      <c r="N279" s="70"/>
    </row>
    <row r="280" spans="1:14" ht="15" customHeight="1" x14ac:dyDescent="0.25">
      <c r="A280" s="116" t="s">
        <v>2</v>
      </c>
      <c r="B280" s="117" t="s">
        <v>3</v>
      </c>
      <c r="C280" s="118" t="s">
        <v>4</v>
      </c>
      <c r="D280" s="109" t="s">
        <v>471</v>
      </c>
      <c r="E280" s="121"/>
      <c r="F280" s="121"/>
      <c r="G280" s="121"/>
      <c r="H280" s="121"/>
      <c r="I280" s="121"/>
      <c r="J280" s="121"/>
      <c r="K280" s="122"/>
      <c r="L280" s="122"/>
      <c r="M280" s="123"/>
      <c r="N280" s="72"/>
    </row>
    <row r="281" spans="1:14" ht="15" customHeight="1" x14ac:dyDescent="0.25">
      <c r="A281" s="116"/>
      <c r="B281" s="117"/>
      <c r="C281" s="118"/>
      <c r="D281" s="104" t="s">
        <v>474</v>
      </c>
      <c r="E281" s="104" t="s">
        <v>186</v>
      </c>
      <c r="F281" s="120"/>
      <c r="G281" s="120"/>
      <c r="H281" s="120"/>
      <c r="I281" s="120"/>
      <c r="J281" s="114" t="s">
        <v>469</v>
      </c>
      <c r="K281" s="104" t="s">
        <v>7</v>
      </c>
      <c r="L281" s="105" t="s">
        <v>470</v>
      </c>
      <c r="M281" s="115" t="s">
        <v>8</v>
      </c>
      <c r="N281" s="66"/>
    </row>
    <row r="282" spans="1:14" ht="25.5" customHeight="1" x14ac:dyDescent="0.25">
      <c r="A282" s="116"/>
      <c r="B282" s="117"/>
      <c r="C282" s="118"/>
      <c r="D282" s="120"/>
      <c r="E282" s="77" t="s">
        <v>473</v>
      </c>
      <c r="F282" s="58" t="s">
        <v>9</v>
      </c>
      <c r="G282" s="77" t="s">
        <v>467</v>
      </c>
      <c r="H282" s="77" t="s">
        <v>468</v>
      </c>
      <c r="I282" s="58" t="s">
        <v>10</v>
      </c>
      <c r="J282" s="114"/>
      <c r="K282" s="104"/>
      <c r="L282" s="105"/>
      <c r="M282" s="115"/>
      <c r="N282" s="72"/>
    </row>
    <row r="283" spans="1:14" ht="12.75" customHeight="1" x14ac:dyDescent="0.25">
      <c r="A283" s="37" t="s">
        <v>16</v>
      </c>
      <c r="B283" s="18" t="s">
        <v>17</v>
      </c>
      <c r="C283" s="18" t="s">
        <v>18</v>
      </c>
      <c r="D283" s="7">
        <v>4</v>
      </c>
      <c r="E283" s="78">
        <v>5</v>
      </c>
      <c r="F283" s="7">
        <v>6</v>
      </c>
      <c r="G283" s="78">
        <v>7</v>
      </c>
      <c r="H283" s="78">
        <v>8</v>
      </c>
      <c r="I283" s="7">
        <v>9</v>
      </c>
      <c r="J283" s="78">
        <v>10</v>
      </c>
      <c r="K283" s="59">
        <v>11</v>
      </c>
      <c r="L283" s="91">
        <v>12</v>
      </c>
      <c r="M283" s="8">
        <v>13</v>
      </c>
      <c r="N283" s="73"/>
    </row>
    <row r="284" spans="1:14" x14ac:dyDescent="0.25">
      <c r="A284" s="36">
        <v>5219</v>
      </c>
      <c r="B284" s="15">
        <v>423900</v>
      </c>
      <c r="C284" s="16" t="s">
        <v>234</v>
      </c>
      <c r="D284" s="20">
        <f t="shared" si="56"/>
        <v>612</v>
      </c>
      <c r="E284" s="81"/>
      <c r="F284" s="19"/>
      <c r="G284" s="81"/>
      <c r="H284" s="81"/>
      <c r="I284" s="19">
        <v>312</v>
      </c>
      <c r="J284" s="81"/>
      <c r="K284" s="62"/>
      <c r="L284" s="93"/>
      <c r="M284" s="21">
        <v>300</v>
      </c>
      <c r="N284" s="70"/>
    </row>
    <row r="285" spans="1:14" ht="25.5" x14ac:dyDescent="0.25">
      <c r="A285" s="35">
        <v>5220</v>
      </c>
      <c r="B285" s="5">
        <v>424000</v>
      </c>
      <c r="C285" s="10" t="s">
        <v>235</v>
      </c>
      <c r="D285" s="11">
        <f t="shared" si="56"/>
        <v>2540</v>
      </c>
      <c r="E285" s="79">
        <f t="shared" ref="E285:M285" si="72">SUM(E286:E292)</f>
        <v>0</v>
      </c>
      <c r="F285" s="11">
        <f t="shared" si="72"/>
        <v>0</v>
      </c>
      <c r="G285" s="79">
        <f t="shared" si="72"/>
        <v>0</v>
      </c>
      <c r="H285" s="79">
        <f t="shared" si="72"/>
        <v>0</v>
      </c>
      <c r="I285" s="11">
        <f t="shared" si="72"/>
        <v>1850</v>
      </c>
      <c r="J285" s="79">
        <f t="shared" si="72"/>
        <v>0</v>
      </c>
      <c r="K285" s="11">
        <f t="shared" si="72"/>
        <v>0</v>
      </c>
      <c r="L285" s="79">
        <f t="shared" si="72"/>
        <v>540</v>
      </c>
      <c r="M285" s="12">
        <f t="shared" si="72"/>
        <v>150</v>
      </c>
      <c r="N285" s="56"/>
    </row>
    <row r="286" spans="1:14" x14ac:dyDescent="0.25">
      <c r="A286" s="36">
        <v>5221</v>
      </c>
      <c r="B286" s="15">
        <v>424100</v>
      </c>
      <c r="C286" s="16" t="s">
        <v>236</v>
      </c>
      <c r="D286" s="20">
        <f t="shared" si="56"/>
        <v>0</v>
      </c>
      <c r="E286" s="81"/>
      <c r="F286" s="19"/>
      <c r="G286" s="81"/>
      <c r="H286" s="81"/>
      <c r="I286" s="19"/>
      <c r="J286" s="81"/>
      <c r="K286" s="62"/>
      <c r="L286" s="93"/>
      <c r="M286" s="21"/>
      <c r="N286" s="70"/>
    </row>
    <row r="287" spans="1:14" x14ac:dyDescent="0.25">
      <c r="A287" s="36">
        <v>5222</v>
      </c>
      <c r="B287" s="15">
        <v>424200</v>
      </c>
      <c r="C287" s="16" t="s">
        <v>237</v>
      </c>
      <c r="D287" s="20">
        <f t="shared" si="56"/>
        <v>0</v>
      </c>
      <c r="E287" s="81"/>
      <c r="F287" s="19"/>
      <c r="G287" s="81"/>
      <c r="H287" s="81"/>
      <c r="I287" s="19"/>
      <c r="J287" s="81"/>
      <c r="K287" s="62"/>
      <c r="L287" s="93"/>
      <c r="M287" s="21"/>
      <c r="N287" s="70"/>
    </row>
    <row r="288" spans="1:14" x14ac:dyDescent="0.25">
      <c r="A288" s="36">
        <v>5223</v>
      </c>
      <c r="B288" s="15">
        <v>424300</v>
      </c>
      <c r="C288" s="16" t="s">
        <v>238</v>
      </c>
      <c r="D288" s="20">
        <f t="shared" si="56"/>
        <v>1940</v>
      </c>
      <c r="E288" s="81"/>
      <c r="F288" s="19"/>
      <c r="G288" s="81"/>
      <c r="H288" s="81"/>
      <c r="I288" s="19">
        <v>1250</v>
      </c>
      <c r="J288" s="81"/>
      <c r="K288" s="62"/>
      <c r="L288" s="93">
        <v>540</v>
      </c>
      <c r="M288" s="21">
        <v>150</v>
      </c>
      <c r="N288" s="70"/>
    </row>
    <row r="289" spans="1:14" x14ac:dyDescent="0.25">
      <c r="A289" s="36">
        <v>5224</v>
      </c>
      <c r="B289" s="15">
        <v>424400</v>
      </c>
      <c r="C289" s="16" t="s">
        <v>239</v>
      </c>
      <c r="D289" s="20">
        <f t="shared" si="56"/>
        <v>0</v>
      </c>
      <c r="E289" s="81"/>
      <c r="F289" s="19"/>
      <c r="G289" s="81"/>
      <c r="H289" s="81"/>
      <c r="I289" s="19"/>
      <c r="J289" s="81"/>
      <c r="K289" s="62"/>
      <c r="L289" s="93"/>
      <c r="M289" s="21"/>
      <c r="N289" s="70"/>
    </row>
    <row r="290" spans="1:14" ht="25.5" x14ac:dyDescent="0.25">
      <c r="A290" s="36">
        <v>5225</v>
      </c>
      <c r="B290" s="15">
        <v>424500</v>
      </c>
      <c r="C290" s="16" t="s">
        <v>240</v>
      </c>
      <c r="D290" s="20">
        <f t="shared" si="56"/>
        <v>0</v>
      </c>
      <c r="E290" s="81"/>
      <c r="F290" s="19"/>
      <c r="G290" s="81"/>
      <c r="H290" s="81"/>
      <c r="I290" s="19"/>
      <c r="J290" s="81"/>
      <c r="K290" s="62"/>
      <c r="L290" s="93"/>
      <c r="M290" s="21"/>
      <c r="N290" s="70"/>
    </row>
    <row r="291" spans="1:14" ht="25.5" x14ac:dyDescent="0.25">
      <c r="A291" s="36">
        <v>5226</v>
      </c>
      <c r="B291" s="15">
        <v>424600</v>
      </c>
      <c r="C291" s="16" t="s">
        <v>241</v>
      </c>
      <c r="D291" s="20">
        <f t="shared" si="56"/>
        <v>0</v>
      </c>
      <c r="E291" s="81"/>
      <c r="F291" s="19"/>
      <c r="G291" s="81"/>
      <c r="H291" s="81"/>
      <c r="I291" s="19"/>
      <c r="J291" s="81"/>
      <c r="K291" s="62"/>
      <c r="L291" s="93"/>
      <c r="M291" s="21"/>
      <c r="N291" s="70"/>
    </row>
    <row r="292" spans="1:14" x14ac:dyDescent="0.25">
      <c r="A292" s="36">
        <v>5227</v>
      </c>
      <c r="B292" s="15">
        <v>424900</v>
      </c>
      <c r="C292" s="16" t="s">
        <v>242</v>
      </c>
      <c r="D292" s="20">
        <f t="shared" si="56"/>
        <v>600</v>
      </c>
      <c r="E292" s="81"/>
      <c r="F292" s="19"/>
      <c r="G292" s="81"/>
      <c r="H292" s="81"/>
      <c r="I292" s="19">
        <v>600</v>
      </c>
      <c r="J292" s="81"/>
      <c r="K292" s="62"/>
      <c r="L292" s="93"/>
      <c r="M292" s="21"/>
      <c r="N292" s="70"/>
    </row>
    <row r="293" spans="1:14" ht="12" customHeight="1" x14ac:dyDescent="0.25">
      <c r="A293" s="35">
        <v>5228</v>
      </c>
      <c r="B293" s="5">
        <v>425000</v>
      </c>
      <c r="C293" s="10" t="s">
        <v>243</v>
      </c>
      <c r="D293" s="11">
        <f t="shared" si="56"/>
        <v>26165</v>
      </c>
      <c r="E293" s="79">
        <f t="shared" ref="E293:M293" si="73">E294+E295</f>
        <v>0</v>
      </c>
      <c r="F293" s="11">
        <f t="shared" si="73"/>
        <v>0</v>
      </c>
      <c r="G293" s="79">
        <f t="shared" si="73"/>
        <v>0</v>
      </c>
      <c r="H293" s="79">
        <f t="shared" si="73"/>
        <v>0</v>
      </c>
      <c r="I293" s="11">
        <f t="shared" si="73"/>
        <v>25960</v>
      </c>
      <c r="J293" s="79">
        <f t="shared" si="73"/>
        <v>0</v>
      </c>
      <c r="K293" s="11">
        <f t="shared" si="73"/>
        <v>0</v>
      </c>
      <c r="L293" s="79">
        <f t="shared" si="73"/>
        <v>0</v>
      </c>
      <c r="M293" s="12">
        <f t="shared" si="73"/>
        <v>205</v>
      </c>
      <c r="N293" s="56"/>
    </row>
    <row r="294" spans="1:14" ht="25.5" x14ac:dyDescent="0.25">
      <c r="A294" s="36">
        <v>5229</v>
      </c>
      <c r="B294" s="15">
        <v>425100</v>
      </c>
      <c r="C294" s="16" t="s">
        <v>244</v>
      </c>
      <c r="D294" s="20">
        <f t="shared" si="56"/>
        <v>3960</v>
      </c>
      <c r="E294" s="81"/>
      <c r="F294" s="19"/>
      <c r="G294" s="81"/>
      <c r="H294" s="81"/>
      <c r="I294" s="19">
        <v>3960</v>
      </c>
      <c r="J294" s="81"/>
      <c r="K294" s="62"/>
      <c r="L294" s="93"/>
      <c r="M294" s="21"/>
      <c r="N294" s="70"/>
    </row>
    <row r="295" spans="1:14" x14ac:dyDescent="0.25">
      <c r="A295" s="36">
        <v>5230</v>
      </c>
      <c r="B295" s="15">
        <v>425200</v>
      </c>
      <c r="C295" s="16" t="s">
        <v>245</v>
      </c>
      <c r="D295" s="20">
        <f t="shared" si="56"/>
        <v>22205</v>
      </c>
      <c r="E295" s="81"/>
      <c r="F295" s="19"/>
      <c r="G295" s="81"/>
      <c r="H295" s="81"/>
      <c r="I295" s="19">
        <v>22000</v>
      </c>
      <c r="J295" s="81"/>
      <c r="K295" s="62"/>
      <c r="L295" s="93"/>
      <c r="M295" s="21">
        <v>205</v>
      </c>
      <c r="N295" s="70"/>
    </row>
    <row r="296" spans="1:14" ht="12.75" customHeight="1" x14ac:dyDescent="0.25">
      <c r="A296" s="35">
        <v>5231</v>
      </c>
      <c r="B296" s="5">
        <v>426000</v>
      </c>
      <c r="C296" s="10" t="s">
        <v>246</v>
      </c>
      <c r="D296" s="11">
        <f t="shared" si="56"/>
        <v>817163</v>
      </c>
      <c r="E296" s="79">
        <f t="shared" ref="E296:M296" si="74">SUM(E297:E305)</f>
        <v>1872</v>
      </c>
      <c r="F296" s="11">
        <f t="shared" si="74"/>
        <v>13681</v>
      </c>
      <c r="G296" s="79">
        <f t="shared" si="74"/>
        <v>0</v>
      </c>
      <c r="H296" s="79">
        <f t="shared" si="74"/>
        <v>614</v>
      </c>
      <c r="I296" s="11">
        <f t="shared" si="74"/>
        <v>794791</v>
      </c>
      <c r="J296" s="79">
        <f t="shared" si="74"/>
        <v>0</v>
      </c>
      <c r="K296" s="11">
        <f t="shared" si="74"/>
        <v>2008</v>
      </c>
      <c r="L296" s="79">
        <f t="shared" si="74"/>
        <v>1113</v>
      </c>
      <c r="M296" s="12">
        <f t="shared" si="74"/>
        <v>3084</v>
      </c>
      <c r="N296" s="56"/>
    </row>
    <row r="297" spans="1:14" ht="12.75" customHeight="1" x14ac:dyDescent="0.25">
      <c r="A297" s="36">
        <v>5232</v>
      </c>
      <c r="B297" s="15">
        <v>426100</v>
      </c>
      <c r="C297" s="16" t="s">
        <v>247</v>
      </c>
      <c r="D297" s="20">
        <f t="shared" si="56"/>
        <v>6802</v>
      </c>
      <c r="E297" s="81"/>
      <c r="F297" s="19"/>
      <c r="G297" s="81"/>
      <c r="H297" s="81"/>
      <c r="I297" s="19">
        <v>6592</v>
      </c>
      <c r="J297" s="81"/>
      <c r="K297" s="62"/>
      <c r="L297" s="93"/>
      <c r="M297" s="21">
        <v>210</v>
      </c>
      <c r="N297" s="70"/>
    </row>
    <row r="298" spans="1:14" ht="13.5" customHeight="1" x14ac:dyDescent="0.25">
      <c r="A298" s="36">
        <v>5233</v>
      </c>
      <c r="B298" s="15">
        <v>426200</v>
      </c>
      <c r="C298" s="16" t="s">
        <v>248</v>
      </c>
      <c r="D298" s="20">
        <f t="shared" si="56"/>
        <v>0</v>
      </c>
      <c r="E298" s="81"/>
      <c r="F298" s="19"/>
      <c r="G298" s="81"/>
      <c r="H298" s="81"/>
      <c r="I298" s="19"/>
      <c r="J298" s="81"/>
      <c r="K298" s="62"/>
      <c r="L298" s="93"/>
      <c r="M298" s="21"/>
      <c r="N298" s="70"/>
    </row>
    <row r="299" spans="1:14" ht="12" customHeight="1" x14ac:dyDescent="0.25">
      <c r="A299" s="36">
        <v>5234</v>
      </c>
      <c r="B299" s="15">
        <v>426300</v>
      </c>
      <c r="C299" s="16" t="s">
        <v>249</v>
      </c>
      <c r="D299" s="20">
        <f t="shared" si="56"/>
        <v>0</v>
      </c>
      <c r="E299" s="81"/>
      <c r="F299" s="19"/>
      <c r="G299" s="81"/>
      <c r="H299" s="81"/>
      <c r="I299" s="19"/>
      <c r="J299" s="81"/>
      <c r="K299" s="62"/>
      <c r="L299" s="93"/>
      <c r="M299" s="21"/>
      <c r="N299" s="70"/>
    </row>
    <row r="300" spans="1:14" ht="13.5" customHeight="1" x14ac:dyDescent="0.25">
      <c r="A300" s="36">
        <v>5235</v>
      </c>
      <c r="B300" s="15">
        <v>426400</v>
      </c>
      <c r="C300" s="16" t="s">
        <v>250</v>
      </c>
      <c r="D300" s="20">
        <f t="shared" si="56"/>
        <v>1963</v>
      </c>
      <c r="E300" s="83"/>
      <c r="F300" s="24"/>
      <c r="G300" s="83"/>
      <c r="H300" s="83">
        <v>155</v>
      </c>
      <c r="I300" s="24">
        <v>1800</v>
      </c>
      <c r="J300" s="83"/>
      <c r="K300" s="64"/>
      <c r="L300" s="96">
        <v>8</v>
      </c>
      <c r="M300" s="25"/>
      <c r="N300" s="71"/>
    </row>
    <row r="301" spans="1:14" ht="13.5" customHeight="1" x14ac:dyDescent="0.25">
      <c r="A301" s="36">
        <v>5236</v>
      </c>
      <c r="B301" s="15">
        <v>426500</v>
      </c>
      <c r="C301" s="16" t="s">
        <v>251</v>
      </c>
      <c r="D301" s="20">
        <f t="shared" ref="D301:D376" si="75">SUM(E301:M301)</f>
        <v>0</v>
      </c>
      <c r="E301" s="81"/>
      <c r="F301" s="19"/>
      <c r="G301" s="81"/>
      <c r="H301" s="81"/>
      <c r="I301" s="19"/>
      <c r="J301" s="81"/>
      <c r="K301" s="62"/>
      <c r="L301" s="93"/>
      <c r="M301" s="21"/>
      <c r="N301" s="70"/>
    </row>
    <row r="302" spans="1:14" ht="13.5" customHeight="1" x14ac:dyDescent="0.25">
      <c r="A302" s="36">
        <v>5237</v>
      </c>
      <c r="B302" s="15">
        <v>426600</v>
      </c>
      <c r="C302" s="16" t="s">
        <v>252</v>
      </c>
      <c r="D302" s="20">
        <f t="shared" si="75"/>
        <v>0</v>
      </c>
      <c r="E302" s="81"/>
      <c r="F302" s="19"/>
      <c r="G302" s="81"/>
      <c r="H302" s="81"/>
      <c r="I302" s="19"/>
      <c r="J302" s="81"/>
      <c r="K302" s="62"/>
      <c r="L302" s="93"/>
      <c r="M302" s="21"/>
      <c r="N302" s="70"/>
    </row>
    <row r="303" spans="1:14" ht="12" customHeight="1" x14ac:dyDescent="0.25">
      <c r="A303" s="36">
        <v>5238</v>
      </c>
      <c r="B303" s="15">
        <v>426700</v>
      </c>
      <c r="C303" s="16" t="s">
        <v>253</v>
      </c>
      <c r="D303" s="20">
        <f t="shared" si="75"/>
        <v>771996</v>
      </c>
      <c r="E303" s="81">
        <v>1872</v>
      </c>
      <c r="F303" s="19">
        <v>13681</v>
      </c>
      <c r="G303" s="81"/>
      <c r="H303" s="81">
        <v>459</v>
      </c>
      <c r="I303" s="19">
        <v>750091</v>
      </c>
      <c r="J303" s="81"/>
      <c r="K303" s="62">
        <v>2008</v>
      </c>
      <c r="L303" s="93">
        <v>1100</v>
      </c>
      <c r="M303" s="21">
        <v>2785</v>
      </c>
      <c r="N303" s="70"/>
    </row>
    <row r="304" spans="1:14" ht="12.75" customHeight="1" x14ac:dyDescent="0.25">
      <c r="A304" s="36">
        <v>5239</v>
      </c>
      <c r="B304" s="15">
        <v>426800</v>
      </c>
      <c r="C304" s="16" t="s">
        <v>254</v>
      </c>
      <c r="D304" s="20">
        <f t="shared" si="75"/>
        <v>27358</v>
      </c>
      <c r="E304" s="81"/>
      <c r="F304" s="19"/>
      <c r="G304" s="81"/>
      <c r="H304" s="81"/>
      <c r="I304" s="19">
        <v>27358</v>
      </c>
      <c r="J304" s="81"/>
      <c r="K304" s="62"/>
      <c r="L304" s="93"/>
      <c r="M304" s="21"/>
      <c r="N304" s="70"/>
    </row>
    <row r="305" spans="1:14" ht="12.75" customHeight="1" x14ac:dyDescent="0.25">
      <c r="A305" s="36">
        <v>5240</v>
      </c>
      <c r="B305" s="15">
        <v>426900</v>
      </c>
      <c r="C305" s="16" t="s">
        <v>255</v>
      </c>
      <c r="D305" s="20">
        <f t="shared" si="75"/>
        <v>9044</v>
      </c>
      <c r="E305" s="81"/>
      <c r="F305" s="19"/>
      <c r="G305" s="81"/>
      <c r="H305" s="81"/>
      <c r="I305" s="19">
        <v>8950</v>
      </c>
      <c r="J305" s="81"/>
      <c r="K305" s="62"/>
      <c r="L305" s="93">
        <v>5</v>
      </c>
      <c r="M305" s="21">
        <v>89</v>
      </c>
      <c r="N305" s="70"/>
    </row>
    <row r="306" spans="1:14" ht="38.25" x14ac:dyDescent="0.25">
      <c r="A306" s="35">
        <v>5241</v>
      </c>
      <c r="B306" s="5">
        <v>430000</v>
      </c>
      <c r="C306" s="10" t="s">
        <v>256</v>
      </c>
      <c r="D306" s="11">
        <f t="shared" si="75"/>
        <v>605</v>
      </c>
      <c r="E306" s="79">
        <f t="shared" ref="E306:M306" si="76">E307+E315+E317+E319+E323</f>
        <v>0</v>
      </c>
      <c r="F306" s="11">
        <f t="shared" si="76"/>
        <v>0</v>
      </c>
      <c r="G306" s="79">
        <f t="shared" si="76"/>
        <v>0</v>
      </c>
      <c r="H306" s="79">
        <f t="shared" si="76"/>
        <v>0</v>
      </c>
      <c r="I306" s="11">
        <f t="shared" si="76"/>
        <v>0</v>
      </c>
      <c r="J306" s="79">
        <f t="shared" si="76"/>
        <v>0</v>
      </c>
      <c r="K306" s="11">
        <f t="shared" si="76"/>
        <v>0</v>
      </c>
      <c r="L306" s="79">
        <f t="shared" si="76"/>
        <v>0</v>
      </c>
      <c r="M306" s="12">
        <f t="shared" si="76"/>
        <v>605</v>
      </c>
      <c r="N306" s="56"/>
    </row>
    <row r="307" spans="1:14" ht="25.5" x14ac:dyDescent="0.25">
      <c r="A307" s="35">
        <v>5242</v>
      </c>
      <c r="B307" s="5">
        <v>431000</v>
      </c>
      <c r="C307" s="10" t="s">
        <v>257</v>
      </c>
      <c r="D307" s="11">
        <f t="shared" si="75"/>
        <v>600</v>
      </c>
      <c r="E307" s="79">
        <f t="shared" ref="E307:M307" si="77">SUM(E308:E310)</f>
        <v>0</v>
      </c>
      <c r="F307" s="11">
        <f t="shared" si="77"/>
        <v>0</v>
      </c>
      <c r="G307" s="79">
        <f t="shared" si="77"/>
        <v>0</v>
      </c>
      <c r="H307" s="79">
        <f t="shared" si="77"/>
        <v>0</v>
      </c>
      <c r="I307" s="11">
        <f t="shared" si="77"/>
        <v>0</v>
      </c>
      <c r="J307" s="79">
        <f t="shared" si="77"/>
        <v>0</v>
      </c>
      <c r="K307" s="11">
        <f t="shared" si="77"/>
        <v>0</v>
      </c>
      <c r="L307" s="79">
        <f t="shared" si="77"/>
        <v>0</v>
      </c>
      <c r="M307" s="12">
        <f t="shared" si="77"/>
        <v>600</v>
      </c>
      <c r="N307" s="56"/>
    </row>
    <row r="308" spans="1:14" ht="25.5" x14ac:dyDescent="0.25">
      <c r="A308" s="36">
        <v>5243</v>
      </c>
      <c r="B308" s="15">
        <v>431100</v>
      </c>
      <c r="C308" s="16" t="s">
        <v>258</v>
      </c>
      <c r="D308" s="20">
        <f t="shared" si="75"/>
        <v>100</v>
      </c>
      <c r="E308" s="81"/>
      <c r="F308" s="19"/>
      <c r="G308" s="81"/>
      <c r="H308" s="81"/>
      <c r="I308" s="19"/>
      <c r="J308" s="81"/>
      <c r="K308" s="62"/>
      <c r="L308" s="93"/>
      <c r="M308" s="21">
        <v>100</v>
      </c>
      <c r="N308" s="70"/>
    </row>
    <row r="309" spans="1:14" x14ac:dyDescent="0.25">
      <c r="A309" s="36">
        <v>5244</v>
      </c>
      <c r="B309" s="15">
        <v>431200</v>
      </c>
      <c r="C309" s="16" t="s">
        <v>259</v>
      </c>
      <c r="D309" s="20">
        <f t="shared" si="75"/>
        <v>500</v>
      </c>
      <c r="E309" s="81"/>
      <c r="F309" s="19"/>
      <c r="G309" s="81"/>
      <c r="H309" s="81"/>
      <c r="I309" s="19"/>
      <c r="J309" s="81"/>
      <c r="K309" s="62"/>
      <c r="L309" s="93"/>
      <c r="M309" s="21">
        <v>500</v>
      </c>
      <c r="N309" s="70"/>
    </row>
    <row r="310" spans="1:14" ht="26.25" thickBot="1" x14ac:dyDescent="0.3">
      <c r="A310" s="36">
        <v>5245</v>
      </c>
      <c r="B310" s="15">
        <v>431300</v>
      </c>
      <c r="C310" s="16" t="s">
        <v>260</v>
      </c>
      <c r="D310" s="20">
        <f t="shared" si="75"/>
        <v>0</v>
      </c>
      <c r="E310" s="81"/>
      <c r="F310" s="19"/>
      <c r="G310" s="81"/>
      <c r="H310" s="81"/>
      <c r="I310" s="19"/>
      <c r="J310" s="81"/>
      <c r="K310" s="62"/>
      <c r="L310" s="93"/>
      <c r="M310" s="21"/>
      <c r="N310" s="70"/>
    </row>
    <row r="311" spans="1:14" ht="15" customHeight="1" x14ac:dyDescent="0.25">
      <c r="A311" s="116" t="s">
        <v>2</v>
      </c>
      <c r="B311" s="117" t="s">
        <v>3</v>
      </c>
      <c r="C311" s="118" t="s">
        <v>4</v>
      </c>
      <c r="D311" s="109" t="s">
        <v>471</v>
      </c>
      <c r="E311" s="121"/>
      <c r="F311" s="121"/>
      <c r="G311" s="121"/>
      <c r="H311" s="121"/>
      <c r="I311" s="121"/>
      <c r="J311" s="121"/>
      <c r="K311" s="122"/>
      <c r="L311" s="122"/>
      <c r="M311" s="123"/>
      <c r="N311" s="72"/>
    </row>
    <row r="312" spans="1:14" ht="15" customHeight="1" x14ac:dyDescent="0.25">
      <c r="A312" s="116"/>
      <c r="B312" s="117"/>
      <c r="C312" s="118"/>
      <c r="D312" s="104" t="s">
        <v>474</v>
      </c>
      <c r="E312" s="104" t="s">
        <v>186</v>
      </c>
      <c r="F312" s="120"/>
      <c r="G312" s="120"/>
      <c r="H312" s="120"/>
      <c r="I312" s="120"/>
      <c r="J312" s="114" t="s">
        <v>469</v>
      </c>
      <c r="K312" s="104" t="s">
        <v>7</v>
      </c>
      <c r="L312" s="105" t="s">
        <v>470</v>
      </c>
      <c r="M312" s="115" t="s">
        <v>8</v>
      </c>
      <c r="N312" s="66"/>
    </row>
    <row r="313" spans="1:14" ht="25.5" customHeight="1" x14ac:dyDescent="0.25">
      <c r="A313" s="116"/>
      <c r="B313" s="117"/>
      <c r="C313" s="118"/>
      <c r="D313" s="120"/>
      <c r="E313" s="77" t="s">
        <v>473</v>
      </c>
      <c r="F313" s="58" t="s">
        <v>9</v>
      </c>
      <c r="G313" s="77" t="s">
        <v>467</v>
      </c>
      <c r="H313" s="77" t="s">
        <v>468</v>
      </c>
      <c r="I313" s="58" t="s">
        <v>10</v>
      </c>
      <c r="J313" s="114"/>
      <c r="K313" s="104"/>
      <c r="L313" s="105"/>
      <c r="M313" s="115"/>
      <c r="N313" s="72"/>
    </row>
    <row r="314" spans="1:14" ht="10.5" customHeight="1" x14ac:dyDescent="0.25">
      <c r="A314" s="37" t="s">
        <v>16</v>
      </c>
      <c r="B314" s="18" t="s">
        <v>17</v>
      </c>
      <c r="C314" s="18" t="s">
        <v>18</v>
      </c>
      <c r="D314" s="7">
        <v>4</v>
      </c>
      <c r="E314" s="78">
        <v>5</v>
      </c>
      <c r="F314" s="7">
        <v>6</v>
      </c>
      <c r="G314" s="78">
        <v>7</v>
      </c>
      <c r="H314" s="78">
        <v>8</v>
      </c>
      <c r="I314" s="7">
        <v>9</v>
      </c>
      <c r="J314" s="78">
        <v>10</v>
      </c>
      <c r="K314" s="59">
        <v>11</v>
      </c>
      <c r="L314" s="91">
        <v>12</v>
      </c>
      <c r="M314" s="8">
        <v>13</v>
      </c>
      <c r="N314" s="73"/>
    </row>
    <row r="315" spans="1:14" ht="25.5" x14ac:dyDescent="0.25">
      <c r="A315" s="35">
        <v>5246</v>
      </c>
      <c r="B315" s="5">
        <v>432000</v>
      </c>
      <c r="C315" s="10" t="s">
        <v>261</v>
      </c>
      <c r="D315" s="11">
        <f t="shared" si="75"/>
        <v>0</v>
      </c>
      <c r="E315" s="79">
        <f t="shared" ref="E315:M315" si="78">E316</f>
        <v>0</v>
      </c>
      <c r="F315" s="11">
        <f t="shared" si="78"/>
        <v>0</v>
      </c>
      <c r="G315" s="79">
        <f t="shared" si="78"/>
        <v>0</v>
      </c>
      <c r="H315" s="79">
        <f t="shared" si="78"/>
        <v>0</v>
      </c>
      <c r="I315" s="11">
        <f t="shared" si="78"/>
        <v>0</v>
      </c>
      <c r="J315" s="79">
        <f t="shared" si="78"/>
        <v>0</v>
      </c>
      <c r="K315" s="11">
        <f t="shared" si="78"/>
        <v>0</v>
      </c>
      <c r="L315" s="79">
        <f t="shared" si="78"/>
        <v>0</v>
      </c>
      <c r="M315" s="12">
        <f t="shared" si="78"/>
        <v>0</v>
      </c>
      <c r="N315" s="56"/>
    </row>
    <row r="316" spans="1:14" ht="12.75" customHeight="1" x14ac:dyDescent="0.25">
      <c r="A316" s="36">
        <v>5247</v>
      </c>
      <c r="B316" s="15">
        <v>432100</v>
      </c>
      <c r="C316" s="16" t="s">
        <v>262</v>
      </c>
      <c r="D316" s="20">
        <f t="shared" si="75"/>
        <v>0</v>
      </c>
      <c r="E316" s="81"/>
      <c r="F316" s="19"/>
      <c r="G316" s="81"/>
      <c r="H316" s="81"/>
      <c r="I316" s="19"/>
      <c r="J316" s="81"/>
      <c r="K316" s="62"/>
      <c r="L316" s="93"/>
      <c r="M316" s="21"/>
      <c r="N316" s="70"/>
    </row>
    <row r="317" spans="1:14" x14ac:dyDescent="0.25">
      <c r="A317" s="35">
        <v>5248</v>
      </c>
      <c r="B317" s="5">
        <v>433000</v>
      </c>
      <c r="C317" s="10" t="s">
        <v>263</v>
      </c>
      <c r="D317" s="11">
        <f t="shared" si="75"/>
        <v>0</v>
      </c>
      <c r="E317" s="79">
        <f t="shared" ref="E317:M317" si="79">E318</f>
        <v>0</v>
      </c>
      <c r="F317" s="11">
        <f t="shared" si="79"/>
        <v>0</v>
      </c>
      <c r="G317" s="79">
        <f t="shared" si="79"/>
        <v>0</v>
      </c>
      <c r="H317" s="79">
        <f t="shared" si="79"/>
        <v>0</v>
      </c>
      <c r="I317" s="11">
        <f t="shared" si="79"/>
        <v>0</v>
      </c>
      <c r="J317" s="79">
        <f t="shared" si="79"/>
        <v>0</v>
      </c>
      <c r="K317" s="11">
        <f t="shared" si="79"/>
        <v>0</v>
      </c>
      <c r="L317" s="79">
        <f t="shared" si="79"/>
        <v>0</v>
      </c>
      <c r="M317" s="12">
        <f t="shared" si="79"/>
        <v>0</v>
      </c>
      <c r="N317" s="56"/>
    </row>
    <row r="318" spans="1:14" ht="12.75" customHeight="1" x14ac:dyDescent="0.25">
      <c r="A318" s="36">
        <v>5249</v>
      </c>
      <c r="B318" s="15">
        <v>433100</v>
      </c>
      <c r="C318" s="16" t="s">
        <v>264</v>
      </c>
      <c r="D318" s="20">
        <f t="shared" si="75"/>
        <v>0</v>
      </c>
      <c r="E318" s="81"/>
      <c r="F318" s="19"/>
      <c r="G318" s="81"/>
      <c r="H318" s="81"/>
      <c r="I318" s="19"/>
      <c r="J318" s="81"/>
      <c r="K318" s="62"/>
      <c r="L318" s="93"/>
      <c r="M318" s="21"/>
      <c r="N318" s="70"/>
    </row>
    <row r="319" spans="1:14" ht="25.5" x14ac:dyDescent="0.25">
      <c r="A319" s="35">
        <v>5250</v>
      </c>
      <c r="B319" s="5">
        <v>434000</v>
      </c>
      <c r="C319" s="10" t="s">
        <v>265</v>
      </c>
      <c r="D319" s="11">
        <f t="shared" si="75"/>
        <v>0</v>
      </c>
      <c r="E319" s="79">
        <f t="shared" ref="E319:M319" si="80">SUM(E320:E322)</f>
        <v>0</v>
      </c>
      <c r="F319" s="11">
        <f t="shared" si="80"/>
        <v>0</v>
      </c>
      <c r="G319" s="79">
        <f t="shared" si="80"/>
        <v>0</v>
      </c>
      <c r="H319" s="79">
        <f t="shared" si="80"/>
        <v>0</v>
      </c>
      <c r="I319" s="11">
        <f t="shared" si="80"/>
        <v>0</v>
      </c>
      <c r="J319" s="79">
        <f t="shared" si="80"/>
        <v>0</v>
      </c>
      <c r="K319" s="11">
        <f t="shared" si="80"/>
        <v>0</v>
      </c>
      <c r="L319" s="79">
        <f t="shared" si="80"/>
        <v>0</v>
      </c>
      <c r="M319" s="12">
        <f t="shared" si="80"/>
        <v>0</v>
      </c>
      <c r="N319" s="56"/>
    </row>
    <row r="320" spans="1:14" x14ac:dyDescent="0.25">
      <c r="A320" s="36">
        <v>5251</v>
      </c>
      <c r="B320" s="15">
        <v>434100</v>
      </c>
      <c r="C320" s="16" t="s">
        <v>266</v>
      </c>
      <c r="D320" s="20">
        <f t="shared" si="75"/>
        <v>0</v>
      </c>
      <c r="E320" s="81"/>
      <c r="F320" s="19"/>
      <c r="G320" s="81"/>
      <c r="H320" s="81"/>
      <c r="I320" s="19"/>
      <c r="J320" s="81"/>
      <c r="K320" s="62"/>
      <c r="L320" s="93"/>
      <c r="M320" s="21"/>
      <c r="N320" s="70"/>
    </row>
    <row r="321" spans="1:14" x14ac:dyDescent="0.25">
      <c r="A321" s="36">
        <v>5252</v>
      </c>
      <c r="B321" s="15">
        <v>434200</v>
      </c>
      <c r="C321" s="16" t="s">
        <v>267</v>
      </c>
      <c r="D321" s="20">
        <f t="shared" si="75"/>
        <v>0</v>
      </c>
      <c r="E321" s="81"/>
      <c r="F321" s="19"/>
      <c r="G321" s="81"/>
      <c r="H321" s="81"/>
      <c r="I321" s="19"/>
      <c r="J321" s="81"/>
      <c r="K321" s="62"/>
      <c r="L321" s="93"/>
      <c r="M321" s="21"/>
      <c r="N321" s="70"/>
    </row>
    <row r="322" spans="1:14" x14ac:dyDescent="0.25">
      <c r="A322" s="36">
        <v>5253</v>
      </c>
      <c r="B322" s="15">
        <v>434300</v>
      </c>
      <c r="C322" s="16" t="s">
        <v>268</v>
      </c>
      <c r="D322" s="20">
        <f t="shared" si="75"/>
        <v>0</v>
      </c>
      <c r="E322" s="81"/>
      <c r="F322" s="19"/>
      <c r="G322" s="81"/>
      <c r="H322" s="81"/>
      <c r="I322" s="19"/>
      <c r="J322" s="81"/>
      <c r="K322" s="62"/>
      <c r="L322" s="93"/>
      <c r="M322" s="21"/>
      <c r="N322" s="70"/>
    </row>
    <row r="323" spans="1:14" ht="25.5" x14ac:dyDescent="0.25">
      <c r="A323" s="35">
        <v>5254</v>
      </c>
      <c r="B323" s="5">
        <v>435000</v>
      </c>
      <c r="C323" s="10" t="s">
        <v>269</v>
      </c>
      <c r="D323" s="11">
        <f t="shared" si="75"/>
        <v>5</v>
      </c>
      <c r="E323" s="79">
        <f t="shared" ref="E323:M323" si="81">E324</f>
        <v>0</v>
      </c>
      <c r="F323" s="11">
        <f t="shared" si="81"/>
        <v>0</v>
      </c>
      <c r="G323" s="79">
        <f t="shared" si="81"/>
        <v>0</v>
      </c>
      <c r="H323" s="79">
        <f t="shared" si="81"/>
        <v>0</v>
      </c>
      <c r="I323" s="11">
        <f t="shared" si="81"/>
        <v>0</v>
      </c>
      <c r="J323" s="79">
        <f t="shared" si="81"/>
        <v>0</v>
      </c>
      <c r="K323" s="11">
        <f t="shared" si="81"/>
        <v>0</v>
      </c>
      <c r="L323" s="79">
        <f t="shared" si="81"/>
        <v>0</v>
      </c>
      <c r="M323" s="12">
        <f t="shared" si="81"/>
        <v>5</v>
      </c>
      <c r="N323" s="56"/>
    </row>
    <row r="324" spans="1:14" x14ac:dyDescent="0.25">
      <c r="A324" s="36">
        <v>5255</v>
      </c>
      <c r="B324" s="15">
        <v>435100</v>
      </c>
      <c r="C324" s="16" t="s">
        <v>270</v>
      </c>
      <c r="D324" s="20">
        <f t="shared" si="75"/>
        <v>5</v>
      </c>
      <c r="E324" s="81"/>
      <c r="F324" s="19"/>
      <c r="G324" s="81"/>
      <c r="H324" s="81"/>
      <c r="I324" s="19"/>
      <c r="J324" s="81"/>
      <c r="K324" s="62"/>
      <c r="L324" s="93"/>
      <c r="M324" s="21">
        <v>5</v>
      </c>
      <c r="N324" s="70"/>
    </row>
    <row r="325" spans="1:14" ht="39" customHeight="1" x14ac:dyDescent="0.25">
      <c r="A325" s="35">
        <v>5256</v>
      </c>
      <c r="B325" s="5">
        <v>440000</v>
      </c>
      <c r="C325" s="10" t="s">
        <v>271</v>
      </c>
      <c r="D325" s="11">
        <f t="shared" si="75"/>
        <v>413</v>
      </c>
      <c r="E325" s="79">
        <f t="shared" ref="E325:M325" si="82">E326+E336+E347+E349</f>
        <v>0</v>
      </c>
      <c r="F325" s="11">
        <f t="shared" si="82"/>
        <v>0</v>
      </c>
      <c r="G325" s="79">
        <f t="shared" si="82"/>
        <v>0</v>
      </c>
      <c r="H325" s="79">
        <f t="shared" si="82"/>
        <v>0</v>
      </c>
      <c r="I325" s="11">
        <f t="shared" si="82"/>
        <v>65</v>
      </c>
      <c r="J325" s="79">
        <f t="shared" si="82"/>
        <v>0</v>
      </c>
      <c r="K325" s="11">
        <f t="shared" si="82"/>
        <v>348</v>
      </c>
      <c r="L325" s="79">
        <f t="shared" si="82"/>
        <v>0</v>
      </c>
      <c r="M325" s="12">
        <f t="shared" si="82"/>
        <v>0</v>
      </c>
      <c r="N325" s="56"/>
    </row>
    <row r="326" spans="1:14" ht="11.25" customHeight="1" x14ac:dyDescent="0.25">
      <c r="A326" s="35">
        <v>5257</v>
      </c>
      <c r="B326" s="5">
        <v>441000</v>
      </c>
      <c r="C326" s="10" t="s">
        <v>272</v>
      </c>
      <c r="D326" s="11">
        <f t="shared" si="75"/>
        <v>0</v>
      </c>
      <c r="E326" s="79">
        <f t="shared" ref="E326:M326" si="83">SUM(E327:E335)</f>
        <v>0</v>
      </c>
      <c r="F326" s="11">
        <f t="shared" si="83"/>
        <v>0</v>
      </c>
      <c r="G326" s="79">
        <f t="shared" si="83"/>
        <v>0</v>
      </c>
      <c r="H326" s="79">
        <f t="shared" si="83"/>
        <v>0</v>
      </c>
      <c r="I326" s="11">
        <f t="shared" si="83"/>
        <v>0</v>
      </c>
      <c r="J326" s="79">
        <f t="shared" si="83"/>
        <v>0</v>
      </c>
      <c r="K326" s="11">
        <f t="shared" si="83"/>
        <v>0</v>
      </c>
      <c r="L326" s="79">
        <f t="shared" si="83"/>
        <v>0</v>
      </c>
      <c r="M326" s="12">
        <f t="shared" si="83"/>
        <v>0</v>
      </c>
      <c r="N326" s="56"/>
    </row>
    <row r="327" spans="1:14" ht="25.5" x14ac:dyDescent="0.25">
      <c r="A327" s="36">
        <v>5258</v>
      </c>
      <c r="B327" s="15">
        <v>441100</v>
      </c>
      <c r="C327" s="16" t="s">
        <v>273</v>
      </c>
      <c r="D327" s="20">
        <f t="shared" si="75"/>
        <v>0</v>
      </c>
      <c r="E327" s="81"/>
      <c r="F327" s="19"/>
      <c r="G327" s="81"/>
      <c r="H327" s="81"/>
      <c r="I327" s="19"/>
      <c r="J327" s="81"/>
      <c r="K327" s="62"/>
      <c r="L327" s="93"/>
      <c r="M327" s="21"/>
      <c r="N327" s="70"/>
    </row>
    <row r="328" spans="1:14" ht="12" customHeight="1" x14ac:dyDescent="0.25">
      <c r="A328" s="36">
        <v>5259</v>
      </c>
      <c r="B328" s="15">
        <v>441200</v>
      </c>
      <c r="C328" s="16" t="s">
        <v>274</v>
      </c>
      <c r="D328" s="20">
        <f t="shared" si="75"/>
        <v>0</v>
      </c>
      <c r="E328" s="81"/>
      <c r="F328" s="19"/>
      <c r="G328" s="81"/>
      <c r="H328" s="81"/>
      <c r="I328" s="19"/>
      <c r="J328" s="81"/>
      <c r="K328" s="62"/>
      <c r="L328" s="93"/>
      <c r="M328" s="21"/>
      <c r="N328" s="70"/>
    </row>
    <row r="329" spans="1:14" ht="25.5" x14ac:dyDescent="0.25">
      <c r="A329" s="36">
        <v>5260</v>
      </c>
      <c r="B329" s="15">
        <v>441300</v>
      </c>
      <c r="C329" s="16" t="s">
        <v>275</v>
      </c>
      <c r="D329" s="20">
        <f t="shared" si="75"/>
        <v>0</v>
      </c>
      <c r="E329" s="81"/>
      <c r="F329" s="19"/>
      <c r="G329" s="81"/>
      <c r="H329" s="81"/>
      <c r="I329" s="19"/>
      <c r="J329" s="81"/>
      <c r="K329" s="62"/>
      <c r="L329" s="93"/>
      <c r="M329" s="21"/>
      <c r="N329" s="70"/>
    </row>
    <row r="330" spans="1:14" ht="12.75" customHeight="1" x14ac:dyDescent="0.25">
      <c r="A330" s="36">
        <v>5261</v>
      </c>
      <c r="B330" s="15">
        <v>441400</v>
      </c>
      <c r="C330" s="16" t="s">
        <v>276</v>
      </c>
      <c r="D330" s="20">
        <f t="shared" si="75"/>
        <v>0</v>
      </c>
      <c r="E330" s="81"/>
      <c r="F330" s="19"/>
      <c r="G330" s="81"/>
      <c r="H330" s="81"/>
      <c r="I330" s="19"/>
      <c r="J330" s="81"/>
      <c r="K330" s="62"/>
      <c r="L330" s="93"/>
      <c r="M330" s="21"/>
      <c r="N330" s="70"/>
    </row>
    <row r="331" spans="1:14" ht="12" customHeight="1" x14ac:dyDescent="0.25">
      <c r="A331" s="36">
        <v>5262</v>
      </c>
      <c r="B331" s="15">
        <v>441500</v>
      </c>
      <c r="C331" s="16" t="s">
        <v>277</v>
      </c>
      <c r="D331" s="20">
        <f t="shared" si="75"/>
        <v>0</v>
      </c>
      <c r="E331" s="81"/>
      <c r="F331" s="19"/>
      <c r="G331" s="81"/>
      <c r="H331" s="81"/>
      <c r="I331" s="19"/>
      <c r="J331" s="81"/>
      <c r="K331" s="62"/>
      <c r="L331" s="93"/>
      <c r="M331" s="21"/>
      <c r="N331" s="70"/>
    </row>
    <row r="332" spans="1:14" ht="12" customHeight="1" x14ac:dyDescent="0.25">
      <c r="A332" s="36">
        <v>5263</v>
      </c>
      <c r="B332" s="15">
        <v>441600</v>
      </c>
      <c r="C332" s="16" t="s">
        <v>278</v>
      </c>
      <c r="D332" s="20">
        <f t="shared" si="75"/>
        <v>0</v>
      </c>
      <c r="E332" s="81"/>
      <c r="F332" s="19"/>
      <c r="G332" s="81"/>
      <c r="H332" s="81"/>
      <c r="I332" s="19"/>
      <c r="J332" s="81"/>
      <c r="K332" s="62"/>
      <c r="L332" s="93"/>
      <c r="M332" s="21"/>
      <c r="N332" s="70"/>
    </row>
    <row r="333" spans="1:14" ht="12" customHeight="1" x14ac:dyDescent="0.25">
      <c r="A333" s="36">
        <v>5264</v>
      </c>
      <c r="B333" s="15">
        <v>441700</v>
      </c>
      <c r="C333" s="16" t="s">
        <v>279</v>
      </c>
      <c r="D333" s="20">
        <f t="shared" si="75"/>
        <v>0</v>
      </c>
      <c r="E333" s="81"/>
      <c r="F333" s="19"/>
      <c r="G333" s="81"/>
      <c r="H333" s="81"/>
      <c r="I333" s="19"/>
      <c r="J333" s="81"/>
      <c r="K333" s="62"/>
      <c r="L333" s="93"/>
      <c r="M333" s="21"/>
      <c r="N333" s="70"/>
    </row>
    <row r="334" spans="1:14" ht="12.75" customHeight="1" x14ac:dyDescent="0.25">
      <c r="A334" s="36">
        <v>5265</v>
      </c>
      <c r="B334" s="15">
        <v>441800</v>
      </c>
      <c r="C334" s="16" t="s">
        <v>280</v>
      </c>
      <c r="D334" s="20">
        <f t="shared" si="75"/>
        <v>0</v>
      </c>
      <c r="E334" s="81"/>
      <c r="F334" s="19"/>
      <c r="G334" s="81"/>
      <c r="H334" s="81"/>
      <c r="I334" s="19"/>
      <c r="J334" s="81"/>
      <c r="K334" s="62"/>
      <c r="L334" s="93"/>
      <c r="M334" s="21"/>
      <c r="N334" s="70"/>
    </row>
    <row r="335" spans="1:14" ht="12" customHeight="1" x14ac:dyDescent="0.25">
      <c r="A335" s="36">
        <v>5266</v>
      </c>
      <c r="B335" s="15">
        <v>441900</v>
      </c>
      <c r="C335" s="16" t="s">
        <v>89</v>
      </c>
      <c r="D335" s="20">
        <f t="shared" si="75"/>
        <v>0</v>
      </c>
      <c r="E335" s="81"/>
      <c r="F335" s="19"/>
      <c r="G335" s="81"/>
      <c r="H335" s="81"/>
      <c r="I335" s="19"/>
      <c r="J335" s="81"/>
      <c r="K335" s="62"/>
      <c r="L335" s="93"/>
      <c r="M335" s="21"/>
      <c r="N335" s="70"/>
    </row>
    <row r="336" spans="1:14" ht="26.25" customHeight="1" x14ac:dyDescent="0.25">
      <c r="A336" s="35">
        <v>5267</v>
      </c>
      <c r="B336" s="5">
        <v>442000</v>
      </c>
      <c r="C336" s="10" t="s">
        <v>281</v>
      </c>
      <c r="D336" s="11">
        <f t="shared" si="75"/>
        <v>0</v>
      </c>
      <c r="E336" s="79">
        <f>SUM(E337+E338+E339+E340+E345+E346)</f>
        <v>0</v>
      </c>
      <c r="F336" s="11">
        <f t="shared" ref="F336:M336" si="84">SUM(F337+F338+F339+F340+F345+F346)</f>
        <v>0</v>
      </c>
      <c r="G336" s="79">
        <f t="shared" si="84"/>
        <v>0</v>
      </c>
      <c r="H336" s="79">
        <f t="shared" si="84"/>
        <v>0</v>
      </c>
      <c r="I336" s="11">
        <f t="shared" si="84"/>
        <v>0</v>
      </c>
      <c r="J336" s="79">
        <f t="shared" si="84"/>
        <v>0</v>
      </c>
      <c r="K336" s="11">
        <f t="shared" si="84"/>
        <v>0</v>
      </c>
      <c r="L336" s="79">
        <f t="shared" si="84"/>
        <v>0</v>
      </c>
      <c r="M336" s="11">
        <f t="shared" si="84"/>
        <v>0</v>
      </c>
      <c r="N336" s="56"/>
    </row>
    <row r="337" spans="1:14" ht="33" customHeight="1" x14ac:dyDescent="0.25">
      <c r="A337" s="36">
        <v>5268</v>
      </c>
      <c r="B337" s="15">
        <v>442100</v>
      </c>
      <c r="C337" s="16" t="s">
        <v>282</v>
      </c>
      <c r="D337" s="20">
        <f t="shared" si="75"/>
        <v>0</v>
      </c>
      <c r="E337" s="81"/>
      <c r="F337" s="19"/>
      <c r="G337" s="81"/>
      <c r="H337" s="81"/>
      <c r="I337" s="19"/>
      <c r="J337" s="81"/>
      <c r="K337" s="62"/>
      <c r="L337" s="93"/>
      <c r="M337" s="21"/>
      <c r="N337" s="70"/>
    </row>
    <row r="338" spans="1:14" x14ac:dyDescent="0.25">
      <c r="A338" s="36">
        <v>5269</v>
      </c>
      <c r="B338" s="15">
        <v>442200</v>
      </c>
      <c r="C338" s="16" t="s">
        <v>283</v>
      </c>
      <c r="D338" s="20">
        <f t="shared" si="75"/>
        <v>0</v>
      </c>
      <c r="E338" s="81"/>
      <c r="F338" s="19"/>
      <c r="G338" s="81"/>
      <c r="H338" s="81"/>
      <c r="I338" s="19"/>
      <c r="J338" s="81"/>
      <c r="K338" s="62"/>
      <c r="L338" s="93"/>
      <c r="M338" s="21"/>
      <c r="N338" s="70"/>
    </row>
    <row r="339" spans="1:14" ht="25.5" x14ac:dyDescent="0.25">
      <c r="A339" s="36">
        <v>5270</v>
      </c>
      <c r="B339" s="15">
        <v>442300</v>
      </c>
      <c r="C339" s="16" t="s">
        <v>284</v>
      </c>
      <c r="D339" s="20">
        <f t="shared" si="75"/>
        <v>0</v>
      </c>
      <c r="E339" s="81"/>
      <c r="F339" s="19"/>
      <c r="G339" s="81"/>
      <c r="H339" s="81"/>
      <c r="I339" s="19"/>
      <c r="J339" s="81"/>
      <c r="K339" s="62"/>
      <c r="L339" s="93"/>
      <c r="M339" s="21"/>
      <c r="N339" s="70"/>
    </row>
    <row r="340" spans="1:14" ht="26.25" thickBot="1" x14ac:dyDescent="0.3">
      <c r="A340" s="36">
        <v>5271</v>
      </c>
      <c r="B340" s="15">
        <v>442400</v>
      </c>
      <c r="C340" s="16" t="s">
        <v>285</v>
      </c>
      <c r="D340" s="20">
        <f t="shared" si="75"/>
        <v>0</v>
      </c>
      <c r="E340" s="81"/>
      <c r="F340" s="19"/>
      <c r="G340" s="81"/>
      <c r="H340" s="81"/>
      <c r="I340" s="19"/>
      <c r="J340" s="81"/>
      <c r="K340" s="62"/>
      <c r="L340" s="93"/>
      <c r="M340" s="21"/>
      <c r="N340" s="70"/>
    </row>
    <row r="341" spans="1:14" ht="15" customHeight="1" x14ac:dyDescent="0.25">
      <c r="A341" s="116" t="s">
        <v>2</v>
      </c>
      <c r="B341" s="117" t="s">
        <v>3</v>
      </c>
      <c r="C341" s="118" t="s">
        <v>4</v>
      </c>
      <c r="D341" s="109" t="s">
        <v>471</v>
      </c>
      <c r="E341" s="121"/>
      <c r="F341" s="121"/>
      <c r="G341" s="121"/>
      <c r="H341" s="121"/>
      <c r="I341" s="121"/>
      <c r="J341" s="121"/>
      <c r="K341" s="122"/>
      <c r="L341" s="122"/>
      <c r="M341" s="123"/>
      <c r="N341" s="72"/>
    </row>
    <row r="342" spans="1:14" ht="15" customHeight="1" x14ac:dyDescent="0.25">
      <c r="A342" s="116"/>
      <c r="B342" s="117"/>
      <c r="C342" s="118"/>
      <c r="D342" s="104" t="s">
        <v>474</v>
      </c>
      <c r="E342" s="104" t="s">
        <v>186</v>
      </c>
      <c r="F342" s="120"/>
      <c r="G342" s="120"/>
      <c r="H342" s="120"/>
      <c r="I342" s="120"/>
      <c r="J342" s="114" t="s">
        <v>469</v>
      </c>
      <c r="K342" s="104" t="s">
        <v>7</v>
      </c>
      <c r="L342" s="105" t="s">
        <v>470</v>
      </c>
      <c r="M342" s="115" t="s">
        <v>8</v>
      </c>
      <c r="N342" s="66"/>
    </row>
    <row r="343" spans="1:14" ht="25.5" customHeight="1" x14ac:dyDescent="0.25">
      <c r="A343" s="116"/>
      <c r="B343" s="117"/>
      <c r="C343" s="118"/>
      <c r="D343" s="120"/>
      <c r="E343" s="77" t="s">
        <v>473</v>
      </c>
      <c r="F343" s="58" t="s">
        <v>9</v>
      </c>
      <c r="G343" s="77" t="s">
        <v>467</v>
      </c>
      <c r="H343" s="77" t="s">
        <v>468</v>
      </c>
      <c r="I343" s="58" t="s">
        <v>10</v>
      </c>
      <c r="J343" s="114"/>
      <c r="K343" s="104"/>
      <c r="L343" s="105"/>
      <c r="M343" s="115"/>
      <c r="N343" s="72"/>
    </row>
    <row r="344" spans="1:14" ht="12" customHeight="1" x14ac:dyDescent="0.25">
      <c r="A344" s="37" t="s">
        <v>16</v>
      </c>
      <c r="B344" s="18" t="s">
        <v>17</v>
      </c>
      <c r="C344" s="18" t="s">
        <v>18</v>
      </c>
      <c r="D344" s="7">
        <v>4</v>
      </c>
      <c r="E344" s="78">
        <v>5</v>
      </c>
      <c r="F344" s="7">
        <v>6</v>
      </c>
      <c r="G344" s="78">
        <v>7</v>
      </c>
      <c r="H344" s="78">
        <v>8</v>
      </c>
      <c r="I344" s="7">
        <v>9</v>
      </c>
      <c r="J344" s="78">
        <v>10</v>
      </c>
      <c r="K344" s="59">
        <v>11</v>
      </c>
      <c r="L344" s="91">
        <v>12</v>
      </c>
      <c r="M344" s="8">
        <v>13</v>
      </c>
      <c r="N344" s="73"/>
    </row>
    <row r="345" spans="1:14" ht="12" customHeight="1" x14ac:dyDescent="0.25">
      <c r="A345" s="36">
        <v>5272</v>
      </c>
      <c r="B345" s="15">
        <v>442500</v>
      </c>
      <c r="C345" s="16" t="s">
        <v>286</v>
      </c>
      <c r="D345" s="20">
        <f t="shared" si="75"/>
        <v>0</v>
      </c>
      <c r="E345" s="81"/>
      <c r="F345" s="19"/>
      <c r="G345" s="81"/>
      <c r="H345" s="81"/>
      <c r="I345" s="19"/>
      <c r="J345" s="81"/>
      <c r="K345" s="62"/>
      <c r="L345" s="93"/>
      <c r="M345" s="21"/>
      <c r="N345" s="70"/>
    </row>
    <row r="346" spans="1:14" ht="12" customHeight="1" x14ac:dyDescent="0.25">
      <c r="A346" s="36">
        <v>5273</v>
      </c>
      <c r="B346" s="15">
        <v>442600</v>
      </c>
      <c r="C346" s="16" t="s">
        <v>287</v>
      </c>
      <c r="D346" s="20">
        <f t="shared" si="75"/>
        <v>0</v>
      </c>
      <c r="E346" s="81"/>
      <c r="F346" s="19"/>
      <c r="G346" s="81"/>
      <c r="H346" s="81"/>
      <c r="I346" s="19"/>
      <c r="J346" s="81"/>
      <c r="K346" s="62"/>
      <c r="L346" s="93"/>
      <c r="M346" s="21"/>
      <c r="N346" s="70"/>
    </row>
    <row r="347" spans="1:14" ht="12" customHeight="1" x14ac:dyDescent="0.25">
      <c r="A347" s="35">
        <v>5274</v>
      </c>
      <c r="B347" s="5">
        <v>443000</v>
      </c>
      <c r="C347" s="10" t="s">
        <v>288</v>
      </c>
      <c r="D347" s="11">
        <f t="shared" si="75"/>
        <v>0</v>
      </c>
      <c r="E347" s="79">
        <f t="shared" ref="E347:M347" si="85">E348</f>
        <v>0</v>
      </c>
      <c r="F347" s="11">
        <f t="shared" si="85"/>
        <v>0</v>
      </c>
      <c r="G347" s="79">
        <f t="shared" si="85"/>
        <v>0</v>
      </c>
      <c r="H347" s="79">
        <f t="shared" si="85"/>
        <v>0</v>
      </c>
      <c r="I347" s="11">
        <f t="shared" si="85"/>
        <v>0</v>
      </c>
      <c r="J347" s="79">
        <f t="shared" si="85"/>
        <v>0</v>
      </c>
      <c r="K347" s="11">
        <f t="shared" si="85"/>
        <v>0</v>
      </c>
      <c r="L347" s="79">
        <f t="shared" si="85"/>
        <v>0</v>
      </c>
      <c r="M347" s="12">
        <f t="shared" si="85"/>
        <v>0</v>
      </c>
      <c r="N347" s="56"/>
    </row>
    <row r="348" spans="1:14" ht="11.25" customHeight="1" x14ac:dyDescent="0.25">
      <c r="A348" s="36">
        <v>5275</v>
      </c>
      <c r="B348" s="15">
        <v>443100</v>
      </c>
      <c r="C348" s="16" t="s">
        <v>289</v>
      </c>
      <c r="D348" s="20">
        <f t="shared" si="75"/>
        <v>0</v>
      </c>
      <c r="E348" s="81"/>
      <c r="F348" s="19"/>
      <c r="G348" s="81"/>
      <c r="H348" s="81"/>
      <c r="I348" s="19"/>
      <c r="J348" s="81"/>
      <c r="K348" s="62"/>
      <c r="L348" s="93"/>
      <c r="M348" s="21"/>
      <c r="N348" s="70"/>
    </row>
    <row r="349" spans="1:14" ht="23.25" customHeight="1" x14ac:dyDescent="0.25">
      <c r="A349" s="35">
        <v>5276</v>
      </c>
      <c r="B349" s="5">
        <v>444000</v>
      </c>
      <c r="C349" s="10" t="s">
        <v>290</v>
      </c>
      <c r="D349" s="11">
        <f t="shared" si="75"/>
        <v>413</v>
      </c>
      <c r="E349" s="79">
        <f t="shared" ref="E349:M349" si="86">SUM(E350:E352)</f>
        <v>0</v>
      </c>
      <c r="F349" s="11">
        <f t="shared" si="86"/>
        <v>0</v>
      </c>
      <c r="G349" s="79">
        <f t="shared" si="86"/>
        <v>0</v>
      </c>
      <c r="H349" s="79">
        <f t="shared" si="86"/>
        <v>0</v>
      </c>
      <c r="I349" s="11">
        <f t="shared" si="86"/>
        <v>65</v>
      </c>
      <c r="J349" s="79">
        <f t="shared" si="86"/>
        <v>0</v>
      </c>
      <c r="K349" s="11">
        <f t="shared" si="86"/>
        <v>348</v>
      </c>
      <c r="L349" s="79">
        <f t="shared" si="86"/>
        <v>0</v>
      </c>
      <c r="M349" s="12">
        <f t="shared" si="86"/>
        <v>0</v>
      </c>
      <c r="N349" s="56"/>
    </row>
    <row r="350" spans="1:14" ht="10.5" customHeight="1" x14ac:dyDescent="0.25">
      <c r="A350" s="36">
        <v>5277</v>
      </c>
      <c r="B350" s="15">
        <v>444100</v>
      </c>
      <c r="C350" s="16" t="s">
        <v>291</v>
      </c>
      <c r="D350" s="20">
        <f t="shared" si="75"/>
        <v>0</v>
      </c>
      <c r="E350" s="81"/>
      <c r="F350" s="19"/>
      <c r="G350" s="81"/>
      <c r="H350" s="81"/>
      <c r="I350" s="19"/>
      <c r="J350" s="81"/>
      <c r="K350" s="62"/>
      <c r="L350" s="93"/>
      <c r="M350" s="21"/>
      <c r="N350" s="70"/>
    </row>
    <row r="351" spans="1:14" ht="11.25" customHeight="1" x14ac:dyDescent="0.25">
      <c r="A351" s="36">
        <v>5278</v>
      </c>
      <c r="B351" s="15">
        <v>444200</v>
      </c>
      <c r="C351" s="16" t="s">
        <v>292</v>
      </c>
      <c r="D351" s="20">
        <f t="shared" si="75"/>
        <v>413</v>
      </c>
      <c r="E351" s="81"/>
      <c r="F351" s="19"/>
      <c r="G351" s="81"/>
      <c r="H351" s="81"/>
      <c r="I351" s="19">
        <v>65</v>
      </c>
      <c r="J351" s="81"/>
      <c r="K351" s="62">
        <v>348</v>
      </c>
      <c r="L351" s="93"/>
      <c r="M351" s="21"/>
      <c r="N351" s="70"/>
    </row>
    <row r="352" spans="1:14" ht="11.25" customHeight="1" x14ac:dyDescent="0.25">
      <c r="A352" s="36">
        <v>5279</v>
      </c>
      <c r="B352" s="15">
        <v>444300</v>
      </c>
      <c r="C352" s="16" t="s">
        <v>293</v>
      </c>
      <c r="D352" s="20">
        <f t="shared" si="75"/>
        <v>0</v>
      </c>
      <c r="E352" s="81"/>
      <c r="F352" s="19"/>
      <c r="G352" s="81"/>
      <c r="H352" s="81"/>
      <c r="I352" s="19"/>
      <c r="J352" s="81"/>
      <c r="K352" s="62"/>
      <c r="L352" s="93"/>
      <c r="M352" s="21"/>
      <c r="N352" s="70"/>
    </row>
    <row r="353" spans="1:14" ht="25.5" x14ac:dyDescent="0.25">
      <c r="A353" s="35">
        <v>5280</v>
      </c>
      <c r="B353" s="5">
        <v>450000</v>
      </c>
      <c r="C353" s="10" t="s">
        <v>294</v>
      </c>
      <c r="D353" s="11">
        <f t="shared" si="75"/>
        <v>0</v>
      </c>
      <c r="E353" s="79">
        <f t="shared" ref="E353:M353" si="87">E354+E357+E360+E363</f>
        <v>0</v>
      </c>
      <c r="F353" s="11">
        <f t="shared" si="87"/>
        <v>0</v>
      </c>
      <c r="G353" s="79">
        <f t="shared" si="87"/>
        <v>0</v>
      </c>
      <c r="H353" s="79"/>
      <c r="I353" s="11">
        <f t="shared" si="87"/>
        <v>0</v>
      </c>
      <c r="J353" s="79">
        <f t="shared" si="87"/>
        <v>0</v>
      </c>
      <c r="K353" s="60"/>
      <c r="L353" s="95"/>
      <c r="M353" s="12">
        <f t="shared" si="87"/>
        <v>0</v>
      </c>
      <c r="N353" s="56"/>
    </row>
    <row r="354" spans="1:14" ht="36" customHeight="1" x14ac:dyDescent="0.25">
      <c r="A354" s="35">
        <v>5281</v>
      </c>
      <c r="B354" s="5">
        <v>451000</v>
      </c>
      <c r="C354" s="10" t="s">
        <v>295</v>
      </c>
      <c r="D354" s="11">
        <f t="shared" si="75"/>
        <v>0</v>
      </c>
      <c r="E354" s="79">
        <f t="shared" ref="E354:M354" si="88">E355+E356</f>
        <v>0</v>
      </c>
      <c r="F354" s="11">
        <f t="shared" si="88"/>
        <v>0</v>
      </c>
      <c r="G354" s="79">
        <f t="shared" si="88"/>
        <v>0</v>
      </c>
      <c r="H354" s="79">
        <f t="shared" si="88"/>
        <v>0</v>
      </c>
      <c r="I354" s="11">
        <f t="shared" si="88"/>
        <v>0</v>
      </c>
      <c r="J354" s="79">
        <f t="shared" si="88"/>
        <v>0</v>
      </c>
      <c r="K354" s="11">
        <f t="shared" si="88"/>
        <v>0</v>
      </c>
      <c r="L354" s="79">
        <f t="shared" si="88"/>
        <v>0</v>
      </c>
      <c r="M354" s="12">
        <f t="shared" si="88"/>
        <v>0</v>
      </c>
      <c r="N354" s="56"/>
    </row>
    <row r="355" spans="1:14" ht="38.25" x14ac:dyDescent="0.25">
      <c r="A355" s="36">
        <v>5282</v>
      </c>
      <c r="B355" s="15">
        <v>451100</v>
      </c>
      <c r="C355" s="16" t="s">
        <v>296</v>
      </c>
      <c r="D355" s="20">
        <f t="shared" si="75"/>
        <v>0</v>
      </c>
      <c r="E355" s="81"/>
      <c r="F355" s="19"/>
      <c r="G355" s="81"/>
      <c r="H355" s="81"/>
      <c r="I355" s="19"/>
      <c r="J355" s="81"/>
      <c r="K355" s="62"/>
      <c r="L355" s="93"/>
      <c r="M355" s="21"/>
      <c r="N355" s="70"/>
    </row>
    <row r="356" spans="1:14" ht="23.25" customHeight="1" x14ac:dyDescent="0.25">
      <c r="A356" s="36">
        <v>5283</v>
      </c>
      <c r="B356" s="15">
        <v>451200</v>
      </c>
      <c r="C356" s="16" t="s">
        <v>297</v>
      </c>
      <c r="D356" s="20">
        <f t="shared" si="75"/>
        <v>0</v>
      </c>
      <c r="E356" s="81"/>
      <c r="F356" s="19"/>
      <c r="G356" s="81"/>
      <c r="H356" s="81"/>
      <c r="I356" s="19"/>
      <c r="J356" s="81"/>
      <c r="K356" s="62"/>
      <c r="L356" s="93"/>
      <c r="M356" s="21"/>
      <c r="N356" s="70"/>
    </row>
    <row r="357" spans="1:14" ht="27.75" customHeight="1" x14ac:dyDescent="0.25">
      <c r="A357" s="35">
        <v>5284</v>
      </c>
      <c r="B357" s="5">
        <v>452000</v>
      </c>
      <c r="C357" s="10" t="s">
        <v>298</v>
      </c>
      <c r="D357" s="11">
        <f t="shared" si="75"/>
        <v>0</v>
      </c>
      <c r="E357" s="79">
        <f t="shared" ref="E357:M357" si="89">E358+E359</f>
        <v>0</v>
      </c>
      <c r="F357" s="11">
        <f t="shared" si="89"/>
        <v>0</v>
      </c>
      <c r="G357" s="79">
        <f t="shared" si="89"/>
        <v>0</v>
      </c>
      <c r="H357" s="79">
        <f t="shared" si="89"/>
        <v>0</v>
      </c>
      <c r="I357" s="11">
        <f t="shared" si="89"/>
        <v>0</v>
      </c>
      <c r="J357" s="79">
        <f t="shared" si="89"/>
        <v>0</v>
      </c>
      <c r="K357" s="11">
        <f t="shared" si="89"/>
        <v>0</v>
      </c>
      <c r="L357" s="79">
        <f t="shared" si="89"/>
        <v>0</v>
      </c>
      <c r="M357" s="12">
        <f t="shared" si="89"/>
        <v>0</v>
      </c>
      <c r="N357" s="56"/>
    </row>
    <row r="358" spans="1:14" ht="23.25" customHeight="1" x14ac:dyDescent="0.25">
      <c r="A358" s="36">
        <v>5285</v>
      </c>
      <c r="B358" s="15">
        <v>452100</v>
      </c>
      <c r="C358" s="16" t="s">
        <v>299</v>
      </c>
      <c r="D358" s="20">
        <f t="shared" si="75"/>
        <v>0</v>
      </c>
      <c r="E358" s="81"/>
      <c r="F358" s="19"/>
      <c r="G358" s="81"/>
      <c r="H358" s="81"/>
      <c r="I358" s="19"/>
      <c r="J358" s="81"/>
      <c r="K358" s="62"/>
      <c r="L358" s="93"/>
      <c r="M358" s="21"/>
      <c r="N358" s="70"/>
    </row>
    <row r="359" spans="1:14" ht="22.5" customHeight="1" x14ac:dyDescent="0.25">
      <c r="A359" s="36">
        <v>5286</v>
      </c>
      <c r="B359" s="15">
        <v>452200</v>
      </c>
      <c r="C359" s="16" t="s">
        <v>300</v>
      </c>
      <c r="D359" s="20">
        <f t="shared" si="75"/>
        <v>0</v>
      </c>
      <c r="E359" s="81"/>
      <c r="F359" s="19"/>
      <c r="G359" s="81"/>
      <c r="H359" s="81"/>
      <c r="I359" s="19"/>
      <c r="J359" s="81"/>
      <c r="K359" s="62"/>
      <c r="L359" s="93"/>
      <c r="M359" s="21"/>
      <c r="N359" s="70"/>
    </row>
    <row r="360" spans="1:14" ht="38.25" x14ac:dyDescent="0.25">
      <c r="A360" s="35">
        <v>5287</v>
      </c>
      <c r="B360" s="5">
        <v>453000</v>
      </c>
      <c r="C360" s="10" t="s">
        <v>301</v>
      </c>
      <c r="D360" s="11">
        <f t="shared" si="75"/>
        <v>0</v>
      </c>
      <c r="E360" s="79">
        <f t="shared" ref="E360:M360" si="90">E361+E362</f>
        <v>0</v>
      </c>
      <c r="F360" s="11">
        <f t="shared" si="90"/>
        <v>0</v>
      </c>
      <c r="G360" s="79">
        <f t="shared" si="90"/>
        <v>0</v>
      </c>
      <c r="H360" s="79">
        <f t="shared" si="90"/>
        <v>0</v>
      </c>
      <c r="I360" s="11">
        <f t="shared" si="90"/>
        <v>0</v>
      </c>
      <c r="J360" s="79">
        <f t="shared" si="90"/>
        <v>0</v>
      </c>
      <c r="K360" s="11">
        <f t="shared" si="90"/>
        <v>0</v>
      </c>
      <c r="L360" s="79">
        <f t="shared" si="90"/>
        <v>0</v>
      </c>
      <c r="M360" s="12">
        <f t="shared" si="90"/>
        <v>0</v>
      </c>
      <c r="N360" s="56"/>
    </row>
    <row r="361" spans="1:14" ht="24" customHeight="1" x14ac:dyDescent="0.25">
      <c r="A361" s="36">
        <v>5288</v>
      </c>
      <c r="B361" s="15">
        <v>453100</v>
      </c>
      <c r="C361" s="16" t="s">
        <v>302</v>
      </c>
      <c r="D361" s="20">
        <f t="shared" si="75"/>
        <v>0</v>
      </c>
      <c r="E361" s="81"/>
      <c r="F361" s="19"/>
      <c r="G361" s="81"/>
      <c r="H361" s="81"/>
      <c r="I361" s="19"/>
      <c r="J361" s="81"/>
      <c r="K361" s="62"/>
      <c r="L361" s="93"/>
      <c r="M361" s="21"/>
      <c r="N361" s="70"/>
    </row>
    <row r="362" spans="1:14" ht="24" customHeight="1" x14ac:dyDescent="0.25">
      <c r="A362" s="36">
        <v>5289</v>
      </c>
      <c r="B362" s="15">
        <v>453200</v>
      </c>
      <c r="C362" s="16" t="s">
        <v>303</v>
      </c>
      <c r="D362" s="20">
        <f t="shared" si="75"/>
        <v>0</v>
      </c>
      <c r="E362" s="81"/>
      <c r="F362" s="19"/>
      <c r="G362" s="81"/>
      <c r="H362" s="81"/>
      <c r="I362" s="19"/>
      <c r="J362" s="81"/>
      <c r="K362" s="62"/>
      <c r="L362" s="93"/>
      <c r="M362" s="21"/>
      <c r="N362" s="70"/>
    </row>
    <row r="363" spans="1:14" ht="25.5" x14ac:dyDescent="0.25">
      <c r="A363" s="35">
        <v>5290</v>
      </c>
      <c r="B363" s="5">
        <v>454000</v>
      </c>
      <c r="C363" s="10" t="s">
        <v>304</v>
      </c>
      <c r="D363" s="11">
        <f t="shared" si="75"/>
        <v>0</v>
      </c>
      <c r="E363" s="79">
        <f t="shared" ref="E363:M363" si="91">E364+E365</f>
        <v>0</v>
      </c>
      <c r="F363" s="11">
        <f t="shared" si="91"/>
        <v>0</v>
      </c>
      <c r="G363" s="79">
        <f t="shared" si="91"/>
        <v>0</v>
      </c>
      <c r="H363" s="79">
        <f t="shared" si="91"/>
        <v>0</v>
      </c>
      <c r="I363" s="11">
        <f t="shared" si="91"/>
        <v>0</v>
      </c>
      <c r="J363" s="79">
        <f t="shared" si="91"/>
        <v>0</v>
      </c>
      <c r="K363" s="11">
        <f t="shared" si="91"/>
        <v>0</v>
      </c>
      <c r="L363" s="79">
        <f t="shared" si="91"/>
        <v>0</v>
      </c>
      <c r="M363" s="12">
        <f t="shared" si="91"/>
        <v>0</v>
      </c>
      <c r="N363" s="56"/>
    </row>
    <row r="364" spans="1:14" ht="12" customHeight="1" x14ac:dyDescent="0.25">
      <c r="A364" s="36">
        <v>5291</v>
      </c>
      <c r="B364" s="15">
        <v>454100</v>
      </c>
      <c r="C364" s="16" t="s">
        <v>305</v>
      </c>
      <c r="D364" s="20">
        <f t="shared" si="75"/>
        <v>0</v>
      </c>
      <c r="E364" s="81"/>
      <c r="F364" s="19"/>
      <c r="G364" s="81"/>
      <c r="H364" s="81"/>
      <c r="I364" s="19"/>
      <c r="J364" s="81"/>
      <c r="K364" s="62"/>
      <c r="L364" s="93"/>
      <c r="M364" s="21"/>
      <c r="N364" s="70"/>
    </row>
    <row r="365" spans="1:14" ht="25.5" x14ac:dyDescent="0.25">
      <c r="A365" s="36">
        <v>5292</v>
      </c>
      <c r="B365" s="15">
        <v>454200</v>
      </c>
      <c r="C365" s="16" t="s">
        <v>306</v>
      </c>
      <c r="D365" s="20">
        <f t="shared" si="75"/>
        <v>0</v>
      </c>
      <c r="E365" s="81"/>
      <c r="F365" s="19"/>
      <c r="G365" s="81"/>
      <c r="H365" s="81"/>
      <c r="I365" s="19"/>
      <c r="J365" s="81"/>
      <c r="K365" s="62"/>
      <c r="L365" s="93"/>
      <c r="M365" s="21"/>
      <c r="N365" s="70"/>
    </row>
    <row r="366" spans="1:14" ht="39" thickBot="1" x14ac:dyDescent="0.3">
      <c r="A366" s="35">
        <v>5293</v>
      </c>
      <c r="B366" s="5">
        <v>460000</v>
      </c>
      <c r="C366" s="10" t="s">
        <v>307</v>
      </c>
      <c r="D366" s="11">
        <f t="shared" si="75"/>
        <v>0</v>
      </c>
      <c r="E366" s="79">
        <f t="shared" ref="E366:M366" si="92">E371+E374+E377+E380+E383</f>
        <v>0</v>
      </c>
      <c r="F366" s="11">
        <f t="shared" si="92"/>
        <v>0</v>
      </c>
      <c r="G366" s="79">
        <f t="shared" si="92"/>
        <v>0</v>
      </c>
      <c r="H366" s="79">
        <f t="shared" si="92"/>
        <v>0</v>
      </c>
      <c r="I366" s="11">
        <f t="shared" si="92"/>
        <v>0</v>
      </c>
      <c r="J366" s="79">
        <f t="shared" si="92"/>
        <v>0</v>
      </c>
      <c r="K366" s="11">
        <f t="shared" si="92"/>
        <v>0</v>
      </c>
      <c r="L366" s="79">
        <f t="shared" si="92"/>
        <v>0</v>
      </c>
      <c r="M366" s="12">
        <f t="shared" si="92"/>
        <v>0</v>
      </c>
      <c r="N366" s="56"/>
    </row>
    <row r="367" spans="1:14" ht="15" customHeight="1" x14ac:dyDescent="0.25">
      <c r="A367" s="116" t="s">
        <v>2</v>
      </c>
      <c r="B367" s="117" t="s">
        <v>3</v>
      </c>
      <c r="C367" s="118" t="s">
        <v>4</v>
      </c>
      <c r="D367" s="109" t="s">
        <v>471</v>
      </c>
      <c r="E367" s="121"/>
      <c r="F367" s="121"/>
      <c r="G367" s="121"/>
      <c r="H367" s="121"/>
      <c r="I367" s="121"/>
      <c r="J367" s="121"/>
      <c r="K367" s="122"/>
      <c r="L367" s="122"/>
      <c r="M367" s="123"/>
      <c r="N367" s="72"/>
    </row>
    <row r="368" spans="1:14" ht="15" customHeight="1" x14ac:dyDescent="0.25">
      <c r="A368" s="116"/>
      <c r="B368" s="117"/>
      <c r="C368" s="118"/>
      <c r="D368" s="104" t="s">
        <v>474</v>
      </c>
      <c r="E368" s="104" t="s">
        <v>186</v>
      </c>
      <c r="F368" s="120"/>
      <c r="G368" s="120"/>
      <c r="H368" s="120"/>
      <c r="I368" s="120"/>
      <c r="J368" s="114" t="s">
        <v>469</v>
      </c>
      <c r="K368" s="104" t="s">
        <v>7</v>
      </c>
      <c r="L368" s="105" t="s">
        <v>470</v>
      </c>
      <c r="M368" s="115" t="s">
        <v>8</v>
      </c>
      <c r="N368" s="66"/>
    </row>
    <row r="369" spans="1:14" ht="25.5" customHeight="1" x14ac:dyDescent="0.25">
      <c r="A369" s="116"/>
      <c r="B369" s="117"/>
      <c r="C369" s="118"/>
      <c r="D369" s="120"/>
      <c r="E369" s="77" t="s">
        <v>473</v>
      </c>
      <c r="F369" s="58" t="s">
        <v>9</v>
      </c>
      <c r="G369" s="77" t="s">
        <v>467</v>
      </c>
      <c r="H369" s="77" t="s">
        <v>468</v>
      </c>
      <c r="I369" s="58" t="s">
        <v>10</v>
      </c>
      <c r="J369" s="114"/>
      <c r="K369" s="104"/>
      <c r="L369" s="105"/>
      <c r="M369" s="115"/>
      <c r="N369" s="72"/>
    </row>
    <row r="370" spans="1:14" ht="12.75" customHeight="1" x14ac:dyDescent="0.25">
      <c r="A370" s="37" t="s">
        <v>16</v>
      </c>
      <c r="B370" s="18" t="s">
        <v>17</v>
      </c>
      <c r="C370" s="18" t="s">
        <v>18</v>
      </c>
      <c r="D370" s="7">
        <v>4</v>
      </c>
      <c r="E370" s="78">
        <v>5</v>
      </c>
      <c r="F370" s="7">
        <v>6</v>
      </c>
      <c r="G370" s="78">
        <v>7</v>
      </c>
      <c r="H370" s="78">
        <v>8</v>
      </c>
      <c r="I370" s="7">
        <v>9</v>
      </c>
      <c r="J370" s="78">
        <v>10</v>
      </c>
      <c r="K370" s="59">
        <v>11</v>
      </c>
      <c r="L370" s="91">
        <v>12</v>
      </c>
      <c r="M370" s="8">
        <v>13</v>
      </c>
      <c r="N370" s="73"/>
    </row>
    <row r="371" spans="1:14" ht="25.5" x14ac:dyDescent="0.25">
      <c r="A371" s="35">
        <v>5294</v>
      </c>
      <c r="B371" s="5">
        <v>461000</v>
      </c>
      <c r="C371" s="10" t="s">
        <v>308</v>
      </c>
      <c r="D371" s="11">
        <f t="shared" si="75"/>
        <v>0</v>
      </c>
      <c r="E371" s="79">
        <f t="shared" ref="E371:M371" si="93">E372+E373</f>
        <v>0</v>
      </c>
      <c r="F371" s="11">
        <f t="shared" si="93"/>
        <v>0</v>
      </c>
      <c r="G371" s="79">
        <f t="shared" si="93"/>
        <v>0</v>
      </c>
      <c r="H371" s="79">
        <f t="shared" si="93"/>
        <v>0</v>
      </c>
      <c r="I371" s="11">
        <f t="shared" si="93"/>
        <v>0</v>
      </c>
      <c r="J371" s="79">
        <f t="shared" si="93"/>
        <v>0</v>
      </c>
      <c r="K371" s="11">
        <f t="shared" si="93"/>
        <v>0</v>
      </c>
      <c r="L371" s="79">
        <f t="shared" si="93"/>
        <v>0</v>
      </c>
      <c r="M371" s="12">
        <f t="shared" si="93"/>
        <v>0</v>
      </c>
      <c r="N371" s="56"/>
    </row>
    <row r="372" spans="1:14" ht="15" customHeight="1" x14ac:dyDescent="0.25">
      <c r="A372" s="36">
        <v>5295</v>
      </c>
      <c r="B372" s="15">
        <v>461100</v>
      </c>
      <c r="C372" s="16" t="s">
        <v>309</v>
      </c>
      <c r="D372" s="20">
        <f t="shared" si="75"/>
        <v>0</v>
      </c>
      <c r="E372" s="81"/>
      <c r="F372" s="19"/>
      <c r="G372" s="81"/>
      <c r="H372" s="81"/>
      <c r="I372" s="19"/>
      <c r="J372" s="81"/>
      <c r="K372" s="62"/>
      <c r="L372" s="93"/>
      <c r="M372" s="21"/>
      <c r="N372" s="70"/>
    </row>
    <row r="373" spans="1:14" ht="14.25" customHeight="1" x14ac:dyDescent="0.25">
      <c r="A373" s="36">
        <v>5296</v>
      </c>
      <c r="B373" s="15">
        <v>461200</v>
      </c>
      <c r="C373" s="16" t="s">
        <v>310</v>
      </c>
      <c r="D373" s="20">
        <f t="shared" si="75"/>
        <v>0</v>
      </c>
      <c r="E373" s="81"/>
      <c r="F373" s="19"/>
      <c r="G373" s="81"/>
      <c r="H373" s="81"/>
      <c r="I373" s="19"/>
      <c r="J373" s="81"/>
      <c r="K373" s="62"/>
      <c r="L373" s="93"/>
      <c r="M373" s="21"/>
      <c r="N373" s="70"/>
    </row>
    <row r="374" spans="1:14" ht="25.5" x14ac:dyDescent="0.25">
      <c r="A374" s="35">
        <v>5297</v>
      </c>
      <c r="B374" s="5">
        <v>462000</v>
      </c>
      <c r="C374" s="10" t="s">
        <v>311</v>
      </c>
      <c r="D374" s="11">
        <f t="shared" si="75"/>
        <v>0</v>
      </c>
      <c r="E374" s="79">
        <f t="shared" ref="E374:M374" si="94">E375+E376</f>
        <v>0</v>
      </c>
      <c r="F374" s="11">
        <f t="shared" si="94"/>
        <v>0</v>
      </c>
      <c r="G374" s="79">
        <f t="shared" si="94"/>
        <v>0</v>
      </c>
      <c r="H374" s="79">
        <f t="shared" si="94"/>
        <v>0</v>
      </c>
      <c r="I374" s="11">
        <f t="shared" si="94"/>
        <v>0</v>
      </c>
      <c r="J374" s="79">
        <f t="shared" si="94"/>
        <v>0</v>
      </c>
      <c r="K374" s="11">
        <f t="shared" si="94"/>
        <v>0</v>
      </c>
      <c r="L374" s="79">
        <f t="shared" si="94"/>
        <v>0</v>
      </c>
      <c r="M374" s="12">
        <f t="shared" si="94"/>
        <v>0</v>
      </c>
      <c r="N374" s="56"/>
    </row>
    <row r="375" spans="1:14" ht="11.25" customHeight="1" x14ac:dyDescent="0.25">
      <c r="A375" s="36">
        <v>5298</v>
      </c>
      <c r="B375" s="15">
        <v>462100</v>
      </c>
      <c r="C375" s="16" t="s">
        <v>312</v>
      </c>
      <c r="D375" s="20">
        <f t="shared" si="75"/>
        <v>0</v>
      </c>
      <c r="E375" s="81"/>
      <c r="F375" s="19"/>
      <c r="G375" s="81"/>
      <c r="H375" s="81"/>
      <c r="I375" s="19"/>
      <c r="J375" s="81"/>
      <c r="K375" s="62"/>
      <c r="L375" s="93"/>
      <c r="M375" s="21"/>
      <c r="N375" s="70"/>
    </row>
    <row r="376" spans="1:14" ht="12.75" customHeight="1" x14ac:dyDescent="0.25">
      <c r="A376" s="36">
        <v>5299</v>
      </c>
      <c r="B376" s="15">
        <v>462200</v>
      </c>
      <c r="C376" s="16" t="s">
        <v>313</v>
      </c>
      <c r="D376" s="20">
        <f t="shared" si="75"/>
        <v>0</v>
      </c>
      <c r="E376" s="81"/>
      <c r="F376" s="19"/>
      <c r="G376" s="81"/>
      <c r="H376" s="81"/>
      <c r="I376" s="19"/>
      <c r="J376" s="81"/>
      <c r="K376" s="62"/>
      <c r="L376" s="93"/>
      <c r="M376" s="21"/>
      <c r="N376" s="70"/>
    </row>
    <row r="377" spans="1:14" ht="23.25" customHeight="1" x14ac:dyDescent="0.25">
      <c r="A377" s="35">
        <v>5300</v>
      </c>
      <c r="B377" s="5">
        <v>463000</v>
      </c>
      <c r="C377" s="10" t="s">
        <v>314</v>
      </c>
      <c r="D377" s="11">
        <f t="shared" ref="D377:D448" si="95">SUM(E377:M377)</f>
        <v>0</v>
      </c>
      <c r="E377" s="79">
        <f t="shared" ref="E377:M377" si="96">E378+E379</f>
        <v>0</v>
      </c>
      <c r="F377" s="11">
        <f t="shared" si="96"/>
        <v>0</v>
      </c>
      <c r="G377" s="79">
        <f t="shared" si="96"/>
        <v>0</v>
      </c>
      <c r="H377" s="79">
        <f t="shared" si="96"/>
        <v>0</v>
      </c>
      <c r="I377" s="11">
        <f t="shared" si="96"/>
        <v>0</v>
      </c>
      <c r="J377" s="79">
        <f t="shared" si="96"/>
        <v>0</v>
      </c>
      <c r="K377" s="11">
        <f t="shared" si="96"/>
        <v>0</v>
      </c>
      <c r="L377" s="79">
        <f t="shared" si="96"/>
        <v>0</v>
      </c>
      <c r="M377" s="12">
        <f t="shared" si="96"/>
        <v>0</v>
      </c>
      <c r="N377" s="56"/>
    </row>
    <row r="378" spans="1:14" ht="12.75" customHeight="1" x14ac:dyDescent="0.25">
      <c r="A378" s="36">
        <v>5301</v>
      </c>
      <c r="B378" s="15">
        <v>463100</v>
      </c>
      <c r="C378" s="16" t="s">
        <v>315</v>
      </c>
      <c r="D378" s="20">
        <f t="shared" si="95"/>
        <v>0</v>
      </c>
      <c r="E378" s="81"/>
      <c r="F378" s="19"/>
      <c r="G378" s="81"/>
      <c r="H378" s="81"/>
      <c r="I378" s="19"/>
      <c r="J378" s="81"/>
      <c r="K378" s="62"/>
      <c r="L378" s="93"/>
      <c r="M378" s="21"/>
      <c r="N378" s="70"/>
    </row>
    <row r="379" spans="1:14" ht="12.75" customHeight="1" x14ac:dyDescent="0.25">
      <c r="A379" s="36">
        <v>5302</v>
      </c>
      <c r="B379" s="15">
        <v>463200</v>
      </c>
      <c r="C379" s="16" t="s">
        <v>316</v>
      </c>
      <c r="D379" s="20">
        <f t="shared" si="95"/>
        <v>0</v>
      </c>
      <c r="E379" s="81"/>
      <c r="F379" s="19"/>
      <c r="G379" s="81"/>
      <c r="H379" s="81"/>
      <c r="I379" s="19"/>
      <c r="J379" s="81"/>
      <c r="K379" s="62"/>
      <c r="L379" s="93"/>
      <c r="M379" s="21"/>
      <c r="N379" s="70"/>
    </row>
    <row r="380" spans="1:14" ht="24" customHeight="1" x14ac:dyDescent="0.25">
      <c r="A380" s="35">
        <v>5303</v>
      </c>
      <c r="B380" s="5">
        <v>464000</v>
      </c>
      <c r="C380" s="10" t="s">
        <v>317</v>
      </c>
      <c r="D380" s="11">
        <f t="shared" si="95"/>
        <v>0</v>
      </c>
      <c r="E380" s="79">
        <f t="shared" ref="E380:M380" si="97">E381+E382</f>
        <v>0</v>
      </c>
      <c r="F380" s="11">
        <f t="shared" si="97"/>
        <v>0</v>
      </c>
      <c r="G380" s="79">
        <f t="shared" si="97"/>
        <v>0</v>
      </c>
      <c r="H380" s="79">
        <f t="shared" si="97"/>
        <v>0</v>
      </c>
      <c r="I380" s="11">
        <f t="shared" si="97"/>
        <v>0</v>
      </c>
      <c r="J380" s="79">
        <f t="shared" si="97"/>
        <v>0</v>
      </c>
      <c r="K380" s="11">
        <f t="shared" si="97"/>
        <v>0</v>
      </c>
      <c r="L380" s="79">
        <f t="shared" si="97"/>
        <v>0</v>
      </c>
      <c r="M380" s="12">
        <f t="shared" si="97"/>
        <v>0</v>
      </c>
      <c r="N380" s="56"/>
    </row>
    <row r="381" spans="1:14" ht="24" customHeight="1" x14ac:dyDescent="0.25">
      <c r="A381" s="36">
        <v>5304</v>
      </c>
      <c r="B381" s="15">
        <v>464100</v>
      </c>
      <c r="C381" s="16" t="s">
        <v>318</v>
      </c>
      <c r="D381" s="20">
        <f t="shared" si="95"/>
        <v>0</v>
      </c>
      <c r="E381" s="81"/>
      <c r="F381" s="19"/>
      <c r="G381" s="81"/>
      <c r="H381" s="81"/>
      <c r="I381" s="19"/>
      <c r="J381" s="81"/>
      <c r="K381" s="62"/>
      <c r="L381" s="93"/>
      <c r="M381" s="21"/>
      <c r="N381" s="70"/>
    </row>
    <row r="382" spans="1:14" ht="24" customHeight="1" x14ac:dyDescent="0.25">
      <c r="A382" s="36">
        <v>5305</v>
      </c>
      <c r="B382" s="15">
        <v>464200</v>
      </c>
      <c r="C382" s="16" t="s">
        <v>319</v>
      </c>
      <c r="D382" s="20">
        <f t="shared" si="95"/>
        <v>0</v>
      </c>
      <c r="E382" s="81"/>
      <c r="F382" s="19"/>
      <c r="G382" s="81"/>
      <c r="H382" s="81"/>
      <c r="I382" s="19"/>
      <c r="J382" s="81"/>
      <c r="K382" s="62"/>
      <c r="L382" s="93"/>
      <c r="M382" s="21"/>
      <c r="N382" s="70"/>
    </row>
    <row r="383" spans="1:14" ht="12" customHeight="1" x14ac:dyDescent="0.25">
      <c r="A383" s="35">
        <v>5306</v>
      </c>
      <c r="B383" s="5">
        <v>465000</v>
      </c>
      <c r="C383" s="10" t="s">
        <v>320</v>
      </c>
      <c r="D383" s="11">
        <f t="shared" si="95"/>
        <v>0</v>
      </c>
      <c r="E383" s="79">
        <f t="shared" ref="E383:M383" si="98">E384+E385</f>
        <v>0</v>
      </c>
      <c r="F383" s="11">
        <f t="shared" si="98"/>
        <v>0</v>
      </c>
      <c r="G383" s="79">
        <f t="shared" si="98"/>
        <v>0</v>
      </c>
      <c r="H383" s="79">
        <f t="shared" si="98"/>
        <v>0</v>
      </c>
      <c r="I383" s="11">
        <f t="shared" si="98"/>
        <v>0</v>
      </c>
      <c r="J383" s="79">
        <f t="shared" si="98"/>
        <v>0</v>
      </c>
      <c r="K383" s="11">
        <f t="shared" si="98"/>
        <v>0</v>
      </c>
      <c r="L383" s="79">
        <f t="shared" si="98"/>
        <v>0</v>
      </c>
      <c r="M383" s="12">
        <f t="shared" si="98"/>
        <v>0</v>
      </c>
      <c r="N383" s="56"/>
    </row>
    <row r="384" spans="1:14" ht="12.75" customHeight="1" x14ac:dyDescent="0.25">
      <c r="A384" s="36">
        <v>5307</v>
      </c>
      <c r="B384" s="15">
        <v>465100</v>
      </c>
      <c r="C384" s="16" t="s">
        <v>321</v>
      </c>
      <c r="D384" s="20">
        <f t="shared" si="95"/>
        <v>0</v>
      </c>
      <c r="E384" s="81"/>
      <c r="F384" s="19"/>
      <c r="G384" s="81"/>
      <c r="H384" s="81"/>
      <c r="I384" s="19"/>
      <c r="J384" s="81"/>
      <c r="K384" s="62"/>
      <c r="L384" s="93"/>
      <c r="M384" s="21"/>
      <c r="N384" s="70"/>
    </row>
    <row r="385" spans="1:14" ht="18" customHeight="1" x14ac:dyDescent="0.25">
      <c r="A385" s="36">
        <v>5308</v>
      </c>
      <c r="B385" s="15">
        <v>465200</v>
      </c>
      <c r="C385" s="16" t="s">
        <v>322</v>
      </c>
      <c r="D385" s="20">
        <f t="shared" si="95"/>
        <v>0</v>
      </c>
      <c r="E385" s="81"/>
      <c r="F385" s="19"/>
      <c r="G385" s="81"/>
      <c r="H385" s="81"/>
      <c r="I385" s="19"/>
      <c r="J385" s="81"/>
      <c r="K385" s="62"/>
      <c r="L385" s="93"/>
      <c r="M385" s="21"/>
      <c r="N385" s="70"/>
    </row>
    <row r="386" spans="1:14" ht="25.5" x14ac:dyDescent="0.25">
      <c r="A386" s="35">
        <v>5309</v>
      </c>
      <c r="B386" s="5">
        <v>470000</v>
      </c>
      <c r="C386" s="10" t="s">
        <v>323</v>
      </c>
      <c r="D386" s="11">
        <f t="shared" si="95"/>
        <v>0</v>
      </c>
      <c r="E386" s="79">
        <f t="shared" ref="E386:M386" si="99">E387+E391</f>
        <v>0</v>
      </c>
      <c r="F386" s="11">
        <f t="shared" si="99"/>
        <v>0</v>
      </c>
      <c r="G386" s="79">
        <f t="shared" si="99"/>
        <v>0</v>
      </c>
      <c r="H386" s="79">
        <f t="shared" si="99"/>
        <v>0</v>
      </c>
      <c r="I386" s="11">
        <f t="shared" si="99"/>
        <v>0</v>
      </c>
      <c r="J386" s="79">
        <f t="shared" si="99"/>
        <v>0</v>
      </c>
      <c r="K386" s="11">
        <f t="shared" si="99"/>
        <v>0</v>
      </c>
      <c r="L386" s="79">
        <f t="shared" si="99"/>
        <v>0</v>
      </c>
      <c r="M386" s="12">
        <f t="shared" si="99"/>
        <v>0</v>
      </c>
      <c r="N386" s="56"/>
    </row>
    <row r="387" spans="1:14" ht="51" x14ac:dyDescent="0.25">
      <c r="A387" s="35">
        <v>5310</v>
      </c>
      <c r="B387" s="5">
        <v>471000</v>
      </c>
      <c r="C387" s="10" t="s">
        <v>324</v>
      </c>
      <c r="D387" s="11">
        <f t="shared" si="95"/>
        <v>0</v>
      </c>
      <c r="E387" s="79">
        <f t="shared" ref="E387:M387" si="100">SUM(E388:E390)</f>
        <v>0</v>
      </c>
      <c r="F387" s="11">
        <f t="shared" si="100"/>
        <v>0</v>
      </c>
      <c r="G387" s="79">
        <f t="shared" si="100"/>
        <v>0</v>
      </c>
      <c r="H387" s="79">
        <f t="shared" si="100"/>
        <v>0</v>
      </c>
      <c r="I387" s="11">
        <f t="shared" si="100"/>
        <v>0</v>
      </c>
      <c r="J387" s="79">
        <f t="shared" si="100"/>
        <v>0</v>
      </c>
      <c r="K387" s="11">
        <f t="shared" si="100"/>
        <v>0</v>
      </c>
      <c r="L387" s="79">
        <f t="shared" si="100"/>
        <v>0</v>
      </c>
      <c r="M387" s="12">
        <f t="shared" si="100"/>
        <v>0</v>
      </c>
      <c r="N387" s="56"/>
    </row>
    <row r="388" spans="1:14" ht="25.5" x14ac:dyDescent="0.25">
      <c r="A388" s="36">
        <v>5311</v>
      </c>
      <c r="B388" s="15">
        <v>471100</v>
      </c>
      <c r="C388" s="16" t="s">
        <v>325</v>
      </c>
      <c r="D388" s="20">
        <f t="shared" si="95"/>
        <v>0</v>
      </c>
      <c r="E388" s="81"/>
      <c r="F388" s="19"/>
      <c r="G388" s="81"/>
      <c r="H388" s="81"/>
      <c r="I388" s="19"/>
      <c r="J388" s="81"/>
      <c r="K388" s="62"/>
      <c r="L388" s="93"/>
      <c r="M388" s="21"/>
      <c r="N388" s="70"/>
    </row>
    <row r="389" spans="1:14" ht="38.25" x14ac:dyDescent="0.25">
      <c r="A389" s="36">
        <v>5312</v>
      </c>
      <c r="B389" s="15">
        <v>471200</v>
      </c>
      <c r="C389" s="16" t="s">
        <v>326</v>
      </c>
      <c r="D389" s="20">
        <f t="shared" si="95"/>
        <v>0</v>
      </c>
      <c r="E389" s="81"/>
      <c r="F389" s="19"/>
      <c r="G389" s="81"/>
      <c r="H389" s="81"/>
      <c r="I389" s="19"/>
      <c r="J389" s="81"/>
      <c r="K389" s="62"/>
      <c r="L389" s="93"/>
      <c r="M389" s="21"/>
      <c r="N389" s="70"/>
    </row>
    <row r="390" spans="1:14" ht="38.25" x14ac:dyDescent="0.25">
      <c r="A390" s="36">
        <v>5313</v>
      </c>
      <c r="B390" s="15">
        <v>471900</v>
      </c>
      <c r="C390" s="16" t="s">
        <v>327</v>
      </c>
      <c r="D390" s="20">
        <f t="shared" si="95"/>
        <v>0</v>
      </c>
      <c r="E390" s="81"/>
      <c r="F390" s="19"/>
      <c r="G390" s="81"/>
      <c r="H390" s="81"/>
      <c r="I390" s="19"/>
      <c r="J390" s="81"/>
      <c r="K390" s="62"/>
      <c r="L390" s="93"/>
      <c r="M390" s="21"/>
      <c r="N390" s="70"/>
    </row>
    <row r="391" spans="1:14" ht="39" thickBot="1" x14ac:dyDescent="0.3">
      <c r="A391" s="35">
        <v>5314</v>
      </c>
      <c r="B391" s="5">
        <v>472000</v>
      </c>
      <c r="C391" s="10" t="s">
        <v>328</v>
      </c>
      <c r="D391" s="11">
        <f t="shared" si="95"/>
        <v>0</v>
      </c>
      <c r="E391" s="79">
        <f t="shared" ref="E391:M391" si="101">SUM(E396:E404)</f>
        <v>0</v>
      </c>
      <c r="F391" s="11">
        <f t="shared" si="101"/>
        <v>0</v>
      </c>
      <c r="G391" s="79">
        <f t="shared" si="101"/>
        <v>0</v>
      </c>
      <c r="H391" s="79">
        <f t="shared" si="101"/>
        <v>0</v>
      </c>
      <c r="I391" s="11">
        <f t="shared" si="101"/>
        <v>0</v>
      </c>
      <c r="J391" s="79">
        <f t="shared" si="101"/>
        <v>0</v>
      </c>
      <c r="K391" s="11">
        <f t="shared" si="101"/>
        <v>0</v>
      </c>
      <c r="L391" s="79">
        <f t="shared" si="101"/>
        <v>0</v>
      </c>
      <c r="M391" s="12">
        <f t="shared" si="101"/>
        <v>0</v>
      </c>
      <c r="N391" s="56"/>
    </row>
    <row r="392" spans="1:14" ht="15" customHeight="1" x14ac:dyDescent="0.25">
      <c r="A392" s="116" t="s">
        <v>2</v>
      </c>
      <c r="B392" s="117" t="s">
        <v>3</v>
      </c>
      <c r="C392" s="118" t="s">
        <v>4</v>
      </c>
      <c r="D392" s="109" t="s">
        <v>471</v>
      </c>
      <c r="E392" s="121"/>
      <c r="F392" s="121"/>
      <c r="G392" s="121"/>
      <c r="H392" s="121"/>
      <c r="I392" s="121"/>
      <c r="J392" s="121"/>
      <c r="K392" s="122"/>
      <c r="L392" s="122"/>
      <c r="M392" s="123"/>
      <c r="N392" s="72"/>
    </row>
    <row r="393" spans="1:14" ht="15" customHeight="1" x14ac:dyDescent="0.25">
      <c r="A393" s="116"/>
      <c r="B393" s="117"/>
      <c r="C393" s="118"/>
      <c r="D393" s="104" t="s">
        <v>474</v>
      </c>
      <c r="E393" s="104" t="s">
        <v>186</v>
      </c>
      <c r="F393" s="120"/>
      <c r="G393" s="120"/>
      <c r="H393" s="120"/>
      <c r="I393" s="120"/>
      <c r="J393" s="114" t="s">
        <v>469</v>
      </c>
      <c r="K393" s="104" t="s">
        <v>7</v>
      </c>
      <c r="L393" s="105" t="s">
        <v>470</v>
      </c>
      <c r="M393" s="115" t="s">
        <v>8</v>
      </c>
      <c r="N393" s="66"/>
    </row>
    <row r="394" spans="1:14" ht="25.5" customHeight="1" x14ac:dyDescent="0.25">
      <c r="A394" s="116"/>
      <c r="B394" s="117"/>
      <c r="C394" s="118"/>
      <c r="D394" s="120"/>
      <c r="E394" s="77" t="s">
        <v>473</v>
      </c>
      <c r="F394" s="58" t="s">
        <v>9</v>
      </c>
      <c r="G394" s="77" t="s">
        <v>467</v>
      </c>
      <c r="H394" s="77" t="s">
        <v>468</v>
      </c>
      <c r="I394" s="58" t="s">
        <v>10</v>
      </c>
      <c r="J394" s="114"/>
      <c r="K394" s="104"/>
      <c r="L394" s="105"/>
      <c r="M394" s="115"/>
      <c r="N394" s="72"/>
    </row>
    <row r="395" spans="1:14" ht="11.25" customHeight="1" x14ac:dyDescent="0.25">
      <c r="A395" s="37" t="s">
        <v>16</v>
      </c>
      <c r="B395" s="18" t="s">
        <v>17</v>
      </c>
      <c r="C395" s="18" t="s">
        <v>18</v>
      </c>
      <c r="D395" s="7">
        <v>4</v>
      </c>
      <c r="E395" s="78">
        <v>5</v>
      </c>
      <c r="F395" s="7">
        <v>6</v>
      </c>
      <c r="G395" s="78">
        <v>7</v>
      </c>
      <c r="H395" s="78">
        <v>8</v>
      </c>
      <c r="I395" s="7">
        <v>9</v>
      </c>
      <c r="J395" s="78">
        <v>10</v>
      </c>
      <c r="K395" s="59">
        <v>11</v>
      </c>
      <c r="L395" s="91">
        <v>12</v>
      </c>
      <c r="M395" s="8">
        <v>13</v>
      </c>
      <c r="N395" s="73"/>
    </row>
    <row r="396" spans="1:14" ht="11.25" customHeight="1" x14ac:dyDescent="0.25">
      <c r="A396" s="36">
        <v>5315</v>
      </c>
      <c r="B396" s="15">
        <v>472100</v>
      </c>
      <c r="C396" s="16" t="s">
        <v>329</v>
      </c>
      <c r="D396" s="20">
        <f t="shared" si="95"/>
        <v>0</v>
      </c>
      <c r="E396" s="81"/>
      <c r="F396" s="19"/>
      <c r="G396" s="81"/>
      <c r="H396" s="81"/>
      <c r="I396" s="19"/>
      <c r="J396" s="81"/>
      <c r="K396" s="62"/>
      <c r="L396" s="93"/>
      <c r="M396" s="21"/>
      <c r="N396" s="70"/>
    </row>
    <row r="397" spans="1:14" ht="12" customHeight="1" x14ac:dyDescent="0.25">
      <c r="A397" s="36">
        <v>5316</v>
      </c>
      <c r="B397" s="15">
        <v>472200</v>
      </c>
      <c r="C397" s="16" t="s">
        <v>330</v>
      </c>
      <c r="D397" s="20">
        <f t="shared" si="95"/>
        <v>0</v>
      </c>
      <c r="E397" s="81"/>
      <c r="F397" s="19"/>
      <c r="G397" s="81"/>
      <c r="H397" s="81"/>
      <c r="I397" s="19"/>
      <c r="J397" s="81"/>
      <c r="K397" s="62"/>
      <c r="L397" s="93"/>
      <c r="M397" s="21"/>
      <c r="N397" s="70"/>
    </row>
    <row r="398" spans="1:14" ht="12" customHeight="1" x14ac:dyDescent="0.25">
      <c r="A398" s="36">
        <v>5317</v>
      </c>
      <c r="B398" s="15">
        <v>472300</v>
      </c>
      <c r="C398" s="16" t="s">
        <v>331</v>
      </c>
      <c r="D398" s="20">
        <f t="shared" si="95"/>
        <v>0</v>
      </c>
      <c r="E398" s="81"/>
      <c r="F398" s="19"/>
      <c r="G398" s="81"/>
      <c r="H398" s="81"/>
      <c r="I398" s="19"/>
      <c r="J398" s="81"/>
      <c r="K398" s="62"/>
      <c r="L398" s="93"/>
      <c r="M398" s="21"/>
      <c r="N398" s="70"/>
    </row>
    <row r="399" spans="1:14" ht="12.75" customHeight="1" x14ac:dyDescent="0.25">
      <c r="A399" s="36">
        <v>5318</v>
      </c>
      <c r="B399" s="15">
        <v>472400</v>
      </c>
      <c r="C399" s="16" t="s">
        <v>332</v>
      </c>
      <c r="D399" s="20">
        <f t="shared" si="95"/>
        <v>0</v>
      </c>
      <c r="E399" s="81"/>
      <c r="F399" s="19"/>
      <c r="G399" s="81"/>
      <c r="H399" s="81"/>
      <c r="I399" s="19"/>
      <c r="J399" s="81"/>
      <c r="K399" s="62"/>
      <c r="L399" s="93"/>
      <c r="M399" s="21"/>
      <c r="N399" s="70"/>
    </row>
    <row r="400" spans="1:14" ht="12" customHeight="1" x14ac:dyDescent="0.25">
      <c r="A400" s="36">
        <v>5319</v>
      </c>
      <c r="B400" s="15">
        <v>472500</v>
      </c>
      <c r="C400" s="16" t="s">
        <v>333</v>
      </c>
      <c r="D400" s="20">
        <f t="shared" si="95"/>
        <v>0</v>
      </c>
      <c r="E400" s="81"/>
      <c r="F400" s="19"/>
      <c r="G400" s="81"/>
      <c r="H400" s="81"/>
      <c r="I400" s="19"/>
      <c r="J400" s="81"/>
      <c r="K400" s="62"/>
      <c r="L400" s="93"/>
      <c r="M400" s="21"/>
      <c r="N400" s="70"/>
    </row>
    <row r="401" spans="1:14" ht="12" customHeight="1" x14ac:dyDescent="0.25">
      <c r="A401" s="36">
        <v>5320</v>
      </c>
      <c r="B401" s="15">
        <v>472600</v>
      </c>
      <c r="C401" s="16" t="s">
        <v>334</v>
      </c>
      <c r="D401" s="20">
        <f t="shared" si="95"/>
        <v>0</v>
      </c>
      <c r="E401" s="81"/>
      <c r="F401" s="19"/>
      <c r="G401" s="81"/>
      <c r="H401" s="81"/>
      <c r="I401" s="19"/>
      <c r="J401" s="81"/>
      <c r="K401" s="62"/>
      <c r="L401" s="93"/>
      <c r="M401" s="21"/>
      <c r="N401" s="70"/>
    </row>
    <row r="402" spans="1:14" ht="23.25" customHeight="1" x14ac:dyDescent="0.25">
      <c r="A402" s="36">
        <v>5321</v>
      </c>
      <c r="B402" s="15">
        <v>472700</v>
      </c>
      <c r="C402" s="16" t="s">
        <v>335</v>
      </c>
      <c r="D402" s="20">
        <f t="shared" si="95"/>
        <v>0</v>
      </c>
      <c r="E402" s="81"/>
      <c r="F402" s="19"/>
      <c r="G402" s="81"/>
      <c r="H402" s="81"/>
      <c r="I402" s="19"/>
      <c r="J402" s="81"/>
      <c r="K402" s="62"/>
      <c r="L402" s="93"/>
      <c r="M402" s="21"/>
      <c r="N402" s="70"/>
    </row>
    <row r="403" spans="1:14" ht="9.75" customHeight="1" x14ac:dyDescent="0.25">
      <c r="A403" s="36">
        <v>5322</v>
      </c>
      <c r="B403" s="15">
        <v>472800</v>
      </c>
      <c r="C403" s="16" t="s">
        <v>336</v>
      </c>
      <c r="D403" s="20">
        <f t="shared" si="95"/>
        <v>0</v>
      </c>
      <c r="E403" s="81"/>
      <c r="F403" s="19"/>
      <c r="G403" s="81"/>
      <c r="H403" s="81"/>
      <c r="I403" s="19"/>
      <c r="J403" s="81"/>
      <c r="K403" s="62"/>
      <c r="L403" s="93"/>
      <c r="M403" s="21"/>
      <c r="N403" s="70"/>
    </row>
    <row r="404" spans="1:14" ht="12.75" customHeight="1" x14ac:dyDescent="0.25">
      <c r="A404" s="36">
        <v>5323</v>
      </c>
      <c r="B404" s="15">
        <v>472900</v>
      </c>
      <c r="C404" s="16" t="s">
        <v>337</v>
      </c>
      <c r="D404" s="20">
        <f t="shared" si="95"/>
        <v>0</v>
      </c>
      <c r="E404" s="81"/>
      <c r="F404" s="19"/>
      <c r="G404" s="81"/>
      <c r="H404" s="81"/>
      <c r="I404" s="19"/>
      <c r="J404" s="81"/>
      <c r="K404" s="62"/>
      <c r="L404" s="93"/>
      <c r="M404" s="21"/>
      <c r="N404" s="70"/>
    </row>
    <row r="405" spans="1:14" ht="24" customHeight="1" x14ac:dyDescent="0.25">
      <c r="A405" s="35">
        <v>5324</v>
      </c>
      <c r="B405" s="5">
        <v>480000</v>
      </c>
      <c r="C405" s="10" t="s">
        <v>338</v>
      </c>
      <c r="D405" s="11">
        <f t="shared" si="95"/>
        <v>1290</v>
      </c>
      <c r="E405" s="79">
        <f t="shared" ref="E405:M405" si="102">E406+E409+E413+E415+E418+E424</f>
        <v>0</v>
      </c>
      <c r="F405" s="11">
        <f t="shared" si="102"/>
        <v>294</v>
      </c>
      <c r="G405" s="79">
        <f t="shared" si="102"/>
        <v>0</v>
      </c>
      <c r="H405" s="79">
        <f t="shared" si="102"/>
        <v>0</v>
      </c>
      <c r="I405" s="11">
        <f t="shared" si="102"/>
        <v>70</v>
      </c>
      <c r="J405" s="79">
        <f t="shared" si="102"/>
        <v>212</v>
      </c>
      <c r="K405" s="11">
        <f t="shared" si="102"/>
        <v>19</v>
      </c>
      <c r="L405" s="79">
        <f t="shared" si="102"/>
        <v>0</v>
      </c>
      <c r="M405" s="12">
        <f t="shared" si="102"/>
        <v>695</v>
      </c>
      <c r="N405" s="56"/>
    </row>
    <row r="406" spans="1:14" ht="25.5" x14ac:dyDescent="0.25">
      <c r="A406" s="35">
        <v>5325</v>
      </c>
      <c r="B406" s="5">
        <v>481000</v>
      </c>
      <c r="C406" s="10" t="s">
        <v>339</v>
      </c>
      <c r="D406" s="11">
        <f t="shared" si="95"/>
        <v>0</v>
      </c>
      <c r="E406" s="79">
        <f t="shared" ref="E406:M406" si="103">E407+E408</f>
        <v>0</v>
      </c>
      <c r="F406" s="11">
        <f t="shared" si="103"/>
        <v>0</v>
      </c>
      <c r="G406" s="79">
        <f t="shared" si="103"/>
        <v>0</v>
      </c>
      <c r="H406" s="79">
        <f t="shared" si="103"/>
        <v>0</v>
      </c>
      <c r="I406" s="11">
        <f t="shared" si="103"/>
        <v>0</v>
      </c>
      <c r="J406" s="79">
        <f t="shared" si="103"/>
        <v>0</v>
      </c>
      <c r="K406" s="11">
        <f t="shared" si="103"/>
        <v>0</v>
      </c>
      <c r="L406" s="79">
        <f t="shared" si="103"/>
        <v>0</v>
      </c>
      <c r="M406" s="12">
        <f t="shared" si="103"/>
        <v>0</v>
      </c>
      <c r="N406" s="56"/>
    </row>
    <row r="407" spans="1:14" ht="25.5" x14ac:dyDescent="0.25">
      <c r="A407" s="36">
        <v>5326</v>
      </c>
      <c r="B407" s="15">
        <v>481100</v>
      </c>
      <c r="C407" s="16" t="s">
        <v>340</v>
      </c>
      <c r="D407" s="20">
        <f t="shared" si="95"/>
        <v>0</v>
      </c>
      <c r="E407" s="81"/>
      <c r="F407" s="19"/>
      <c r="G407" s="81"/>
      <c r="H407" s="81"/>
      <c r="I407" s="19"/>
      <c r="J407" s="81"/>
      <c r="K407" s="62"/>
      <c r="L407" s="93"/>
      <c r="M407" s="21"/>
      <c r="N407" s="70"/>
    </row>
    <row r="408" spans="1:14" ht="12" customHeight="1" x14ac:dyDescent="0.25">
      <c r="A408" s="36">
        <v>5327</v>
      </c>
      <c r="B408" s="15">
        <v>481900</v>
      </c>
      <c r="C408" s="16" t="s">
        <v>341</v>
      </c>
      <c r="D408" s="20">
        <f t="shared" si="95"/>
        <v>0</v>
      </c>
      <c r="E408" s="81"/>
      <c r="F408" s="19"/>
      <c r="G408" s="81"/>
      <c r="H408" s="81"/>
      <c r="I408" s="19"/>
      <c r="J408" s="81"/>
      <c r="K408" s="62"/>
      <c r="L408" s="93"/>
      <c r="M408" s="21"/>
      <c r="N408" s="70"/>
    </row>
    <row r="409" spans="1:14" ht="23.25" customHeight="1" x14ac:dyDescent="0.25">
      <c r="A409" s="35">
        <v>5328</v>
      </c>
      <c r="B409" s="5">
        <v>482000</v>
      </c>
      <c r="C409" s="10" t="s">
        <v>342</v>
      </c>
      <c r="D409" s="11">
        <f t="shared" si="95"/>
        <v>731</v>
      </c>
      <c r="E409" s="79">
        <f t="shared" ref="E409:M409" si="104">SUM(E410:E412)</f>
        <v>0</v>
      </c>
      <c r="F409" s="11">
        <f t="shared" si="104"/>
        <v>294</v>
      </c>
      <c r="G409" s="79">
        <f t="shared" si="104"/>
        <v>0</v>
      </c>
      <c r="H409" s="79">
        <f t="shared" si="104"/>
        <v>0</v>
      </c>
      <c r="I409" s="11">
        <f t="shared" si="104"/>
        <v>70</v>
      </c>
      <c r="J409" s="79">
        <f t="shared" si="104"/>
        <v>212</v>
      </c>
      <c r="K409" s="11">
        <f t="shared" si="104"/>
        <v>9</v>
      </c>
      <c r="L409" s="79">
        <f t="shared" si="104"/>
        <v>0</v>
      </c>
      <c r="M409" s="12">
        <f t="shared" si="104"/>
        <v>146</v>
      </c>
      <c r="N409" s="56"/>
    </row>
    <row r="410" spans="1:14" ht="11.25" customHeight="1" x14ac:dyDescent="0.25">
      <c r="A410" s="36">
        <v>5329</v>
      </c>
      <c r="B410" s="15">
        <v>482100</v>
      </c>
      <c r="C410" s="16" t="s">
        <v>343</v>
      </c>
      <c r="D410" s="20">
        <f t="shared" si="95"/>
        <v>587</v>
      </c>
      <c r="E410" s="81"/>
      <c r="F410" s="19">
        <v>294</v>
      </c>
      <c r="G410" s="81"/>
      <c r="H410" s="81"/>
      <c r="I410" s="19">
        <v>70</v>
      </c>
      <c r="J410" s="81">
        <v>212</v>
      </c>
      <c r="K410" s="62">
        <v>9</v>
      </c>
      <c r="L410" s="93"/>
      <c r="M410" s="21">
        <v>2</v>
      </c>
      <c r="N410" s="70"/>
    </row>
    <row r="411" spans="1:14" ht="10.5" customHeight="1" x14ac:dyDescent="0.25">
      <c r="A411" s="36">
        <v>5330</v>
      </c>
      <c r="B411" s="15">
        <v>482200</v>
      </c>
      <c r="C411" s="16" t="s">
        <v>344</v>
      </c>
      <c r="D411" s="20">
        <f t="shared" si="95"/>
        <v>144</v>
      </c>
      <c r="E411" s="81"/>
      <c r="F411" s="19"/>
      <c r="G411" s="81"/>
      <c r="H411" s="81"/>
      <c r="I411" s="19"/>
      <c r="J411" s="81"/>
      <c r="K411" s="62"/>
      <c r="L411" s="93"/>
      <c r="M411" s="21">
        <v>144</v>
      </c>
      <c r="N411" s="70"/>
    </row>
    <row r="412" spans="1:14" ht="12" customHeight="1" x14ac:dyDescent="0.25">
      <c r="A412" s="36">
        <v>5331</v>
      </c>
      <c r="B412" s="15">
        <v>482300</v>
      </c>
      <c r="C412" s="16" t="s">
        <v>345</v>
      </c>
      <c r="D412" s="20">
        <f t="shared" si="95"/>
        <v>0</v>
      </c>
      <c r="E412" s="81"/>
      <c r="F412" s="19"/>
      <c r="G412" s="81"/>
      <c r="H412" s="81"/>
      <c r="I412" s="19"/>
      <c r="J412" s="81"/>
      <c r="K412" s="62"/>
      <c r="L412" s="93"/>
      <c r="M412" s="21"/>
      <c r="N412" s="70"/>
    </row>
    <row r="413" spans="1:14" ht="25.5" x14ac:dyDescent="0.25">
      <c r="A413" s="35">
        <v>5332</v>
      </c>
      <c r="B413" s="5">
        <v>483000</v>
      </c>
      <c r="C413" s="10" t="s">
        <v>346</v>
      </c>
      <c r="D413" s="11">
        <f t="shared" si="95"/>
        <v>10</v>
      </c>
      <c r="E413" s="79">
        <f t="shared" ref="E413:M413" si="105">E414</f>
        <v>0</v>
      </c>
      <c r="F413" s="11">
        <f t="shared" si="105"/>
        <v>0</v>
      </c>
      <c r="G413" s="79">
        <f t="shared" si="105"/>
        <v>0</v>
      </c>
      <c r="H413" s="79">
        <f t="shared" si="105"/>
        <v>0</v>
      </c>
      <c r="I413" s="11">
        <f t="shared" si="105"/>
        <v>0</v>
      </c>
      <c r="J413" s="79">
        <f t="shared" si="105"/>
        <v>0</v>
      </c>
      <c r="K413" s="11">
        <f t="shared" si="105"/>
        <v>10</v>
      </c>
      <c r="L413" s="79">
        <f t="shared" si="105"/>
        <v>0</v>
      </c>
      <c r="M413" s="12">
        <f t="shared" si="105"/>
        <v>0</v>
      </c>
      <c r="N413" s="56"/>
    </row>
    <row r="414" spans="1:14" ht="25.5" x14ac:dyDescent="0.25">
      <c r="A414" s="36">
        <v>5333</v>
      </c>
      <c r="B414" s="15">
        <v>483100</v>
      </c>
      <c r="C414" s="16" t="s">
        <v>347</v>
      </c>
      <c r="D414" s="20">
        <f t="shared" si="95"/>
        <v>10</v>
      </c>
      <c r="E414" s="81"/>
      <c r="F414" s="19"/>
      <c r="G414" s="81"/>
      <c r="H414" s="81"/>
      <c r="I414" s="19"/>
      <c r="J414" s="81"/>
      <c r="K414" s="62">
        <v>10</v>
      </c>
      <c r="L414" s="93"/>
      <c r="M414" s="21"/>
      <c r="N414" s="70"/>
    </row>
    <row r="415" spans="1:14" ht="36.75" customHeight="1" x14ac:dyDescent="0.25">
      <c r="A415" s="35">
        <v>5334</v>
      </c>
      <c r="B415" s="5">
        <v>484000</v>
      </c>
      <c r="C415" s="10" t="s">
        <v>348</v>
      </c>
      <c r="D415" s="11">
        <f t="shared" si="95"/>
        <v>0</v>
      </c>
      <c r="E415" s="79">
        <f t="shared" ref="E415:M415" si="106">E416+E417</f>
        <v>0</v>
      </c>
      <c r="F415" s="11">
        <f t="shared" si="106"/>
        <v>0</v>
      </c>
      <c r="G415" s="79">
        <f t="shared" si="106"/>
        <v>0</v>
      </c>
      <c r="H415" s="79">
        <f t="shared" si="106"/>
        <v>0</v>
      </c>
      <c r="I415" s="11">
        <f t="shared" si="106"/>
        <v>0</v>
      </c>
      <c r="J415" s="79">
        <f t="shared" si="106"/>
        <v>0</v>
      </c>
      <c r="K415" s="11">
        <f t="shared" si="106"/>
        <v>0</v>
      </c>
      <c r="L415" s="79">
        <f t="shared" si="106"/>
        <v>0</v>
      </c>
      <c r="M415" s="12">
        <f t="shared" si="106"/>
        <v>0</v>
      </c>
      <c r="N415" s="56"/>
    </row>
    <row r="416" spans="1:14" ht="23.25" customHeight="1" x14ac:dyDescent="0.25">
      <c r="A416" s="36">
        <v>5335</v>
      </c>
      <c r="B416" s="15">
        <v>484100</v>
      </c>
      <c r="C416" s="16" t="s">
        <v>349</v>
      </c>
      <c r="D416" s="20">
        <f t="shared" si="95"/>
        <v>0</v>
      </c>
      <c r="E416" s="81"/>
      <c r="F416" s="19"/>
      <c r="G416" s="81"/>
      <c r="H416" s="81"/>
      <c r="I416" s="19"/>
      <c r="J416" s="81"/>
      <c r="K416" s="62"/>
      <c r="L416" s="93"/>
      <c r="M416" s="21"/>
      <c r="N416" s="70"/>
    </row>
    <row r="417" spans="1:14" x14ac:dyDescent="0.25">
      <c r="A417" s="36">
        <v>5336</v>
      </c>
      <c r="B417" s="15">
        <v>484200</v>
      </c>
      <c r="C417" s="16" t="s">
        <v>350</v>
      </c>
      <c r="D417" s="20">
        <f t="shared" si="95"/>
        <v>0</v>
      </c>
      <c r="E417" s="81"/>
      <c r="F417" s="19"/>
      <c r="G417" s="81"/>
      <c r="H417" s="81"/>
      <c r="I417" s="19"/>
      <c r="J417" s="81"/>
      <c r="K417" s="62"/>
      <c r="L417" s="93"/>
      <c r="M417" s="21"/>
      <c r="N417" s="70"/>
    </row>
    <row r="418" spans="1:14" ht="23.25" customHeight="1" x14ac:dyDescent="0.25">
      <c r="A418" s="35">
        <v>5337</v>
      </c>
      <c r="B418" s="5">
        <v>485000</v>
      </c>
      <c r="C418" s="10" t="s">
        <v>351</v>
      </c>
      <c r="D418" s="11">
        <f t="shared" si="95"/>
        <v>549</v>
      </c>
      <c r="E418" s="79">
        <f t="shared" ref="E418:M418" si="107">E419</f>
        <v>0</v>
      </c>
      <c r="F418" s="11">
        <f t="shared" si="107"/>
        <v>0</v>
      </c>
      <c r="G418" s="79">
        <f t="shared" si="107"/>
        <v>0</v>
      </c>
      <c r="H418" s="79">
        <f t="shared" si="107"/>
        <v>0</v>
      </c>
      <c r="I418" s="11">
        <f t="shared" si="107"/>
        <v>0</v>
      </c>
      <c r="J418" s="79">
        <f t="shared" si="107"/>
        <v>0</v>
      </c>
      <c r="K418" s="11">
        <f t="shared" si="107"/>
        <v>0</v>
      </c>
      <c r="L418" s="79">
        <f t="shared" si="107"/>
        <v>0</v>
      </c>
      <c r="M418" s="12">
        <f t="shared" si="107"/>
        <v>549</v>
      </c>
      <c r="N418" s="56"/>
    </row>
    <row r="419" spans="1:14" ht="26.25" thickBot="1" x14ac:dyDescent="0.3">
      <c r="A419" s="36">
        <v>5338</v>
      </c>
      <c r="B419" s="15">
        <v>485100</v>
      </c>
      <c r="C419" s="16" t="s">
        <v>352</v>
      </c>
      <c r="D419" s="20">
        <f t="shared" si="95"/>
        <v>549</v>
      </c>
      <c r="E419" s="81"/>
      <c r="F419" s="19"/>
      <c r="G419" s="81"/>
      <c r="H419" s="81"/>
      <c r="I419" s="19"/>
      <c r="J419" s="81"/>
      <c r="K419" s="62"/>
      <c r="L419" s="93"/>
      <c r="M419" s="21">
        <v>549</v>
      </c>
      <c r="N419" s="70"/>
    </row>
    <row r="420" spans="1:14" ht="15" customHeight="1" x14ac:dyDescent="0.25">
      <c r="A420" s="116" t="s">
        <v>2</v>
      </c>
      <c r="B420" s="117" t="s">
        <v>3</v>
      </c>
      <c r="C420" s="118" t="s">
        <v>4</v>
      </c>
      <c r="D420" s="109" t="s">
        <v>471</v>
      </c>
      <c r="E420" s="121"/>
      <c r="F420" s="121"/>
      <c r="G420" s="121"/>
      <c r="H420" s="121"/>
      <c r="I420" s="121"/>
      <c r="J420" s="121"/>
      <c r="K420" s="122"/>
      <c r="L420" s="122"/>
      <c r="M420" s="123"/>
      <c r="N420" s="72"/>
    </row>
    <row r="421" spans="1:14" ht="15" customHeight="1" x14ac:dyDescent="0.25">
      <c r="A421" s="116"/>
      <c r="B421" s="117"/>
      <c r="C421" s="118"/>
      <c r="D421" s="104" t="s">
        <v>474</v>
      </c>
      <c r="E421" s="104" t="s">
        <v>186</v>
      </c>
      <c r="F421" s="120"/>
      <c r="G421" s="120"/>
      <c r="H421" s="120"/>
      <c r="I421" s="120"/>
      <c r="J421" s="114" t="s">
        <v>469</v>
      </c>
      <c r="K421" s="104" t="s">
        <v>7</v>
      </c>
      <c r="L421" s="105" t="s">
        <v>470</v>
      </c>
      <c r="M421" s="115" t="s">
        <v>8</v>
      </c>
      <c r="N421" s="66"/>
    </row>
    <row r="422" spans="1:14" ht="25.5" customHeight="1" x14ac:dyDescent="0.25">
      <c r="A422" s="116"/>
      <c r="B422" s="117"/>
      <c r="C422" s="118"/>
      <c r="D422" s="120"/>
      <c r="E422" s="77" t="s">
        <v>473</v>
      </c>
      <c r="F422" s="58" t="s">
        <v>9</v>
      </c>
      <c r="G422" s="77" t="s">
        <v>467</v>
      </c>
      <c r="H422" s="77" t="s">
        <v>468</v>
      </c>
      <c r="I422" s="58" t="s">
        <v>10</v>
      </c>
      <c r="J422" s="114"/>
      <c r="K422" s="104"/>
      <c r="L422" s="105"/>
      <c r="M422" s="115"/>
      <c r="N422" s="72"/>
    </row>
    <row r="423" spans="1:14" ht="11.25" customHeight="1" x14ac:dyDescent="0.25">
      <c r="A423" s="37" t="s">
        <v>16</v>
      </c>
      <c r="B423" s="18" t="s">
        <v>17</v>
      </c>
      <c r="C423" s="18" t="s">
        <v>18</v>
      </c>
      <c r="D423" s="7">
        <v>4</v>
      </c>
      <c r="E423" s="78">
        <v>5</v>
      </c>
      <c r="F423" s="7">
        <v>6</v>
      </c>
      <c r="G423" s="78">
        <v>7</v>
      </c>
      <c r="H423" s="78">
        <v>8</v>
      </c>
      <c r="I423" s="7">
        <v>9</v>
      </c>
      <c r="J423" s="78">
        <v>10</v>
      </c>
      <c r="K423" s="59">
        <v>11</v>
      </c>
      <c r="L423" s="91">
        <v>12</v>
      </c>
      <c r="M423" s="8">
        <v>13</v>
      </c>
      <c r="N423" s="73"/>
    </row>
    <row r="424" spans="1:14" ht="36.75" customHeight="1" x14ac:dyDescent="0.25">
      <c r="A424" s="35">
        <v>5339</v>
      </c>
      <c r="B424" s="5">
        <v>489000</v>
      </c>
      <c r="C424" s="10" t="s">
        <v>353</v>
      </c>
      <c r="D424" s="11">
        <f t="shared" si="95"/>
        <v>0</v>
      </c>
      <c r="E424" s="79">
        <f t="shared" ref="E424:M424" si="108">E425</f>
        <v>0</v>
      </c>
      <c r="F424" s="11">
        <f t="shared" si="108"/>
        <v>0</v>
      </c>
      <c r="G424" s="79">
        <f t="shared" si="108"/>
        <v>0</v>
      </c>
      <c r="H424" s="79">
        <f t="shared" si="108"/>
        <v>0</v>
      </c>
      <c r="I424" s="11">
        <f t="shared" si="108"/>
        <v>0</v>
      </c>
      <c r="J424" s="79">
        <f t="shared" si="108"/>
        <v>0</v>
      </c>
      <c r="K424" s="11">
        <f t="shared" si="108"/>
        <v>0</v>
      </c>
      <c r="L424" s="79">
        <f t="shared" si="108"/>
        <v>0</v>
      </c>
      <c r="M424" s="12">
        <f t="shared" si="108"/>
        <v>0</v>
      </c>
      <c r="N424" s="56"/>
    </row>
    <row r="425" spans="1:14" ht="24" customHeight="1" x14ac:dyDescent="0.25">
      <c r="A425" s="36">
        <v>5340</v>
      </c>
      <c r="B425" s="15">
        <v>489100</v>
      </c>
      <c r="C425" s="16" t="s">
        <v>354</v>
      </c>
      <c r="D425" s="20">
        <f t="shared" si="95"/>
        <v>0</v>
      </c>
      <c r="E425" s="81"/>
      <c r="F425" s="19"/>
      <c r="G425" s="81"/>
      <c r="H425" s="81"/>
      <c r="I425" s="19"/>
      <c r="J425" s="81"/>
      <c r="K425" s="62"/>
      <c r="L425" s="93"/>
      <c r="M425" s="21"/>
      <c r="N425" s="70"/>
    </row>
    <row r="426" spans="1:14" ht="24.75" customHeight="1" x14ac:dyDescent="0.25">
      <c r="A426" s="35">
        <v>5341</v>
      </c>
      <c r="B426" s="5">
        <v>500000</v>
      </c>
      <c r="C426" s="10" t="s">
        <v>355</v>
      </c>
      <c r="D426" s="11">
        <f t="shared" si="95"/>
        <v>75090</v>
      </c>
      <c r="E426" s="79">
        <f t="shared" ref="E426:M426" si="109">E427+E449+E462+E465+E473</f>
        <v>0</v>
      </c>
      <c r="F426" s="11">
        <f t="shared" si="109"/>
        <v>66498</v>
      </c>
      <c r="G426" s="79">
        <f t="shared" si="109"/>
        <v>12</v>
      </c>
      <c r="H426" s="79">
        <f t="shared" si="109"/>
        <v>0</v>
      </c>
      <c r="I426" s="11">
        <f t="shared" si="109"/>
        <v>0</v>
      </c>
      <c r="J426" s="79">
        <f t="shared" si="109"/>
        <v>6014</v>
      </c>
      <c r="K426" s="11">
        <f t="shared" si="109"/>
        <v>952</v>
      </c>
      <c r="L426" s="79">
        <f t="shared" si="109"/>
        <v>1577</v>
      </c>
      <c r="M426" s="12">
        <f t="shared" si="109"/>
        <v>37</v>
      </c>
      <c r="N426" s="56"/>
    </row>
    <row r="427" spans="1:14" ht="24.75" customHeight="1" x14ac:dyDescent="0.25">
      <c r="A427" s="35">
        <v>5342</v>
      </c>
      <c r="B427" s="5">
        <v>510000</v>
      </c>
      <c r="C427" s="10" t="s">
        <v>356</v>
      </c>
      <c r="D427" s="11">
        <f t="shared" si="95"/>
        <v>75090</v>
      </c>
      <c r="E427" s="79">
        <f t="shared" ref="E427:M427" si="110">E428+E433+E443+E445+E447</f>
        <v>0</v>
      </c>
      <c r="F427" s="11">
        <f t="shared" si="110"/>
        <v>66498</v>
      </c>
      <c r="G427" s="79">
        <f t="shared" si="110"/>
        <v>12</v>
      </c>
      <c r="H427" s="79">
        <f t="shared" si="110"/>
        <v>0</v>
      </c>
      <c r="I427" s="11">
        <f t="shared" si="110"/>
        <v>0</v>
      </c>
      <c r="J427" s="79">
        <f t="shared" si="110"/>
        <v>6014</v>
      </c>
      <c r="K427" s="11">
        <f t="shared" si="110"/>
        <v>952</v>
      </c>
      <c r="L427" s="79">
        <f t="shared" si="110"/>
        <v>1577</v>
      </c>
      <c r="M427" s="12">
        <f t="shared" si="110"/>
        <v>37</v>
      </c>
      <c r="N427" s="56"/>
    </row>
    <row r="428" spans="1:14" ht="24" customHeight="1" x14ac:dyDescent="0.25">
      <c r="A428" s="35">
        <v>5343</v>
      </c>
      <c r="B428" s="5">
        <v>511000</v>
      </c>
      <c r="C428" s="10" t="s">
        <v>357</v>
      </c>
      <c r="D428" s="11">
        <f t="shared" si="95"/>
        <v>18000</v>
      </c>
      <c r="E428" s="79">
        <f t="shared" ref="E428:M428" si="111">SUM(E429:E432)</f>
        <v>0</v>
      </c>
      <c r="F428" s="11">
        <f t="shared" si="111"/>
        <v>18000</v>
      </c>
      <c r="G428" s="79">
        <f t="shared" si="111"/>
        <v>0</v>
      </c>
      <c r="H428" s="79">
        <f t="shared" si="111"/>
        <v>0</v>
      </c>
      <c r="I428" s="11">
        <f t="shared" si="111"/>
        <v>0</v>
      </c>
      <c r="J428" s="79">
        <f t="shared" si="111"/>
        <v>0</v>
      </c>
      <c r="K428" s="11">
        <f t="shared" si="111"/>
        <v>0</v>
      </c>
      <c r="L428" s="79">
        <f t="shared" si="111"/>
        <v>0</v>
      </c>
      <c r="M428" s="12">
        <f t="shared" si="111"/>
        <v>0</v>
      </c>
      <c r="N428" s="56"/>
    </row>
    <row r="429" spans="1:14" ht="12" customHeight="1" x14ac:dyDescent="0.25">
      <c r="A429" s="36">
        <v>5344</v>
      </c>
      <c r="B429" s="15">
        <v>511100</v>
      </c>
      <c r="C429" s="16" t="s">
        <v>358</v>
      </c>
      <c r="D429" s="20">
        <f t="shared" si="95"/>
        <v>0</v>
      </c>
      <c r="E429" s="81"/>
      <c r="F429" s="19"/>
      <c r="G429" s="81"/>
      <c r="H429" s="81"/>
      <c r="I429" s="19"/>
      <c r="J429" s="81"/>
      <c r="K429" s="62"/>
      <c r="L429" s="93"/>
      <c r="M429" s="21"/>
      <c r="N429" s="70"/>
    </row>
    <row r="430" spans="1:14" ht="12.75" customHeight="1" x14ac:dyDescent="0.25">
      <c r="A430" s="36">
        <v>5345</v>
      </c>
      <c r="B430" s="15">
        <v>511200</v>
      </c>
      <c r="C430" s="16" t="s">
        <v>359</v>
      </c>
      <c r="D430" s="20">
        <f t="shared" si="95"/>
        <v>0</v>
      </c>
      <c r="E430" s="81"/>
      <c r="F430" s="19"/>
      <c r="G430" s="81"/>
      <c r="H430" s="81"/>
      <c r="I430" s="19"/>
      <c r="J430" s="81"/>
      <c r="K430" s="62"/>
      <c r="L430" s="93"/>
      <c r="M430" s="21"/>
      <c r="N430" s="70"/>
    </row>
    <row r="431" spans="1:14" ht="12" customHeight="1" x14ac:dyDescent="0.25">
      <c r="A431" s="36">
        <v>5346</v>
      </c>
      <c r="B431" s="15">
        <v>511300</v>
      </c>
      <c r="C431" s="16" t="s">
        <v>360</v>
      </c>
      <c r="D431" s="20">
        <f t="shared" si="95"/>
        <v>0</v>
      </c>
      <c r="E431" s="81"/>
      <c r="F431" s="19"/>
      <c r="G431" s="81"/>
      <c r="H431" s="81"/>
      <c r="I431" s="19"/>
      <c r="J431" s="81"/>
      <c r="K431" s="62"/>
      <c r="L431" s="93"/>
      <c r="M431" s="21"/>
      <c r="N431" s="70"/>
    </row>
    <row r="432" spans="1:14" ht="10.5" customHeight="1" x14ac:dyDescent="0.25">
      <c r="A432" s="36">
        <v>5347</v>
      </c>
      <c r="B432" s="15">
        <v>511400</v>
      </c>
      <c r="C432" s="16" t="s">
        <v>361</v>
      </c>
      <c r="D432" s="20">
        <f t="shared" si="95"/>
        <v>18000</v>
      </c>
      <c r="E432" s="81"/>
      <c r="F432" s="19">
        <v>18000</v>
      </c>
      <c r="G432" s="81"/>
      <c r="H432" s="81"/>
      <c r="I432" s="19"/>
      <c r="J432" s="81"/>
      <c r="K432" s="62"/>
      <c r="L432" s="93"/>
      <c r="M432" s="21"/>
      <c r="N432" s="70"/>
    </row>
    <row r="433" spans="1:14" ht="12.75" customHeight="1" x14ac:dyDescent="0.25">
      <c r="A433" s="35">
        <v>5348</v>
      </c>
      <c r="B433" s="5">
        <v>512000</v>
      </c>
      <c r="C433" s="10" t="s">
        <v>362</v>
      </c>
      <c r="D433" s="11">
        <f t="shared" si="95"/>
        <v>57090</v>
      </c>
      <c r="E433" s="79">
        <f t="shared" ref="E433:M433" si="112">SUM(E434:E442)</f>
        <v>0</v>
      </c>
      <c r="F433" s="11">
        <f t="shared" si="112"/>
        <v>48498</v>
      </c>
      <c r="G433" s="79">
        <f t="shared" si="112"/>
        <v>12</v>
      </c>
      <c r="H433" s="79">
        <f t="shared" si="112"/>
        <v>0</v>
      </c>
      <c r="I433" s="11">
        <f t="shared" si="112"/>
        <v>0</v>
      </c>
      <c r="J433" s="79">
        <f t="shared" si="112"/>
        <v>6014</v>
      </c>
      <c r="K433" s="11">
        <f t="shared" si="112"/>
        <v>952</v>
      </c>
      <c r="L433" s="79">
        <f t="shared" si="112"/>
        <v>1577</v>
      </c>
      <c r="M433" s="12">
        <f t="shared" si="112"/>
        <v>37</v>
      </c>
      <c r="N433" s="56"/>
    </row>
    <row r="434" spans="1:14" ht="10.5" customHeight="1" x14ac:dyDescent="0.25">
      <c r="A434" s="36">
        <v>5349</v>
      </c>
      <c r="B434" s="15">
        <v>512100</v>
      </c>
      <c r="C434" s="16" t="s">
        <v>363</v>
      </c>
      <c r="D434" s="20">
        <f t="shared" si="95"/>
        <v>0</v>
      </c>
      <c r="E434" s="81"/>
      <c r="F434" s="19"/>
      <c r="G434" s="81"/>
      <c r="H434" s="81"/>
      <c r="I434" s="19"/>
      <c r="J434" s="81"/>
      <c r="K434" s="62"/>
      <c r="L434" s="93"/>
      <c r="M434" s="21"/>
      <c r="N434" s="70"/>
    </row>
    <row r="435" spans="1:14" ht="12" customHeight="1" x14ac:dyDescent="0.25">
      <c r="A435" s="36">
        <v>5350</v>
      </c>
      <c r="B435" s="15">
        <v>512200</v>
      </c>
      <c r="C435" s="16" t="s">
        <v>364</v>
      </c>
      <c r="D435" s="20">
        <f t="shared" si="95"/>
        <v>14016</v>
      </c>
      <c r="E435" s="81"/>
      <c r="F435" s="19">
        <v>11982</v>
      </c>
      <c r="G435" s="81"/>
      <c r="H435" s="81"/>
      <c r="I435" s="19"/>
      <c r="J435" s="81">
        <v>410</v>
      </c>
      <c r="K435" s="62">
        <v>102</v>
      </c>
      <c r="L435" s="93">
        <v>1487</v>
      </c>
      <c r="M435" s="21">
        <v>35</v>
      </c>
      <c r="N435" s="70"/>
    </row>
    <row r="436" spans="1:14" ht="11.25" customHeight="1" x14ac:dyDescent="0.25">
      <c r="A436" s="36">
        <v>5351</v>
      </c>
      <c r="B436" s="15">
        <v>512300</v>
      </c>
      <c r="C436" s="16" t="s">
        <v>365</v>
      </c>
      <c r="D436" s="20">
        <f t="shared" si="95"/>
        <v>0</v>
      </c>
      <c r="E436" s="81"/>
      <c r="F436" s="19"/>
      <c r="G436" s="81"/>
      <c r="H436" s="81"/>
      <c r="I436" s="19"/>
      <c r="J436" s="81"/>
      <c r="K436" s="62"/>
      <c r="L436" s="93"/>
      <c r="M436" s="21"/>
      <c r="N436" s="70"/>
    </row>
    <row r="437" spans="1:14" ht="10.5" customHeight="1" x14ac:dyDescent="0.25">
      <c r="A437" s="36">
        <v>5352</v>
      </c>
      <c r="B437" s="15">
        <v>512400</v>
      </c>
      <c r="C437" s="16" t="s">
        <v>366</v>
      </c>
      <c r="D437" s="20">
        <f t="shared" si="95"/>
        <v>0</v>
      </c>
      <c r="E437" s="81"/>
      <c r="F437" s="19"/>
      <c r="G437" s="81"/>
      <c r="H437" s="81"/>
      <c r="I437" s="19"/>
      <c r="J437" s="81"/>
      <c r="K437" s="62"/>
      <c r="L437" s="93"/>
      <c r="M437" s="21"/>
      <c r="N437" s="70"/>
    </row>
    <row r="438" spans="1:14" ht="11.25" customHeight="1" x14ac:dyDescent="0.25">
      <c r="A438" s="36">
        <v>5353</v>
      </c>
      <c r="B438" s="15">
        <v>512500</v>
      </c>
      <c r="C438" s="16" t="s">
        <v>367</v>
      </c>
      <c r="D438" s="20">
        <f t="shared" si="95"/>
        <v>43074</v>
      </c>
      <c r="E438" s="81"/>
      <c r="F438" s="19">
        <v>36516</v>
      </c>
      <c r="G438" s="81">
        <v>12</v>
      </c>
      <c r="H438" s="81"/>
      <c r="I438" s="19"/>
      <c r="J438" s="81">
        <v>5604</v>
      </c>
      <c r="K438" s="62">
        <v>850</v>
      </c>
      <c r="L438" s="93">
        <v>90</v>
      </c>
      <c r="M438" s="21">
        <v>2</v>
      </c>
      <c r="N438" s="70"/>
    </row>
    <row r="439" spans="1:14" ht="10.5" customHeight="1" x14ac:dyDescent="0.25">
      <c r="A439" s="36">
        <v>5354</v>
      </c>
      <c r="B439" s="15">
        <v>512600</v>
      </c>
      <c r="C439" s="16" t="s">
        <v>368</v>
      </c>
      <c r="D439" s="20">
        <f t="shared" si="95"/>
        <v>0</v>
      </c>
      <c r="E439" s="81"/>
      <c r="F439" s="19"/>
      <c r="G439" s="81"/>
      <c r="H439" s="81"/>
      <c r="I439" s="19"/>
      <c r="J439" s="81"/>
      <c r="K439" s="62"/>
      <c r="L439" s="93"/>
      <c r="M439" s="21"/>
      <c r="N439" s="70"/>
    </row>
    <row r="440" spans="1:14" ht="10.5" customHeight="1" x14ac:dyDescent="0.25">
      <c r="A440" s="36">
        <v>5355</v>
      </c>
      <c r="B440" s="15">
        <v>512700</v>
      </c>
      <c r="C440" s="16" t="s">
        <v>369</v>
      </c>
      <c r="D440" s="20">
        <f t="shared" si="95"/>
        <v>0</v>
      </c>
      <c r="E440" s="81"/>
      <c r="F440" s="19"/>
      <c r="G440" s="81"/>
      <c r="H440" s="81"/>
      <c r="I440" s="19"/>
      <c r="J440" s="81"/>
      <c r="K440" s="62"/>
      <c r="L440" s="93"/>
      <c r="M440" s="21"/>
      <c r="N440" s="70"/>
    </row>
    <row r="441" spans="1:14" ht="11.25" customHeight="1" x14ac:dyDescent="0.25">
      <c r="A441" s="36">
        <v>5356</v>
      </c>
      <c r="B441" s="15">
        <v>512800</v>
      </c>
      <c r="C441" s="16" t="s">
        <v>370</v>
      </c>
      <c r="D441" s="20">
        <f t="shared" si="95"/>
        <v>0</v>
      </c>
      <c r="E441" s="81"/>
      <c r="F441" s="19"/>
      <c r="G441" s="81"/>
      <c r="H441" s="81"/>
      <c r="I441" s="19"/>
      <c r="J441" s="81"/>
      <c r="K441" s="62"/>
      <c r="L441" s="93"/>
      <c r="M441" s="21"/>
      <c r="N441" s="70"/>
    </row>
    <row r="442" spans="1:14" ht="24" customHeight="1" x14ac:dyDescent="0.25">
      <c r="A442" s="36">
        <v>5357</v>
      </c>
      <c r="B442" s="15">
        <v>512900</v>
      </c>
      <c r="C442" s="16" t="s">
        <v>371</v>
      </c>
      <c r="D442" s="20">
        <f t="shared" si="95"/>
        <v>0</v>
      </c>
      <c r="E442" s="81"/>
      <c r="F442" s="19"/>
      <c r="G442" s="81"/>
      <c r="H442" s="81"/>
      <c r="I442" s="19"/>
      <c r="J442" s="81"/>
      <c r="K442" s="62"/>
      <c r="L442" s="93"/>
      <c r="M442" s="21"/>
      <c r="N442" s="70"/>
    </row>
    <row r="443" spans="1:14" ht="10.5" customHeight="1" x14ac:dyDescent="0.25">
      <c r="A443" s="35">
        <v>5358</v>
      </c>
      <c r="B443" s="5">
        <v>513000</v>
      </c>
      <c r="C443" s="10" t="s">
        <v>372</v>
      </c>
      <c r="D443" s="11">
        <f t="shared" si="95"/>
        <v>0</v>
      </c>
      <c r="E443" s="79">
        <f t="shared" ref="E443:M443" si="113">E444</f>
        <v>0</v>
      </c>
      <c r="F443" s="11">
        <f t="shared" si="113"/>
        <v>0</v>
      </c>
      <c r="G443" s="79">
        <f t="shared" si="113"/>
        <v>0</v>
      </c>
      <c r="H443" s="79">
        <f t="shared" si="113"/>
        <v>0</v>
      </c>
      <c r="I443" s="11">
        <f t="shared" si="113"/>
        <v>0</v>
      </c>
      <c r="J443" s="79">
        <f t="shared" si="113"/>
        <v>0</v>
      </c>
      <c r="K443" s="11">
        <f t="shared" si="113"/>
        <v>0</v>
      </c>
      <c r="L443" s="79">
        <f t="shared" si="113"/>
        <v>0</v>
      </c>
      <c r="M443" s="12">
        <f t="shared" si="113"/>
        <v>0</v>
      </c>
      <c r="N443" s="56"/>
    </row>
    <row r="444" spans="1:14" ht="11.25" customHeight="1" x14ac:dyDescent="0.25">
      <c r="A444" s="36">
        <v>5359</v>
      </c>
      <c r="B444" s="15">
        <v>513100</v>
      </c>
      <c r="C444" s="16" t="s">
        <v>373</v>
      </c>
      <c r="D444" s="20">
        <f t="shared" si="95"/>
        <v>0</v>
      </c>
      <c r="E444" s="81"/>
      <c r="F444" s="19"/>
      <c r="G444" s="81"/>
      <c r="H444" s="81"/>
      <c r="I444" s="19"/>
      <c r="J444" s="81"/>
      <c r="K444" s="62"/>
      <c r="L444" s="93"/>
      <c r="M444" s="21"/>
      <c r="N444" s="70"/>
    </row>
    <row r="445" spans="1:14" ht="11.25" customHeight="1" x14ac:dyDescent="0.25">
      <c r="A445" s="35">
        <v>5360</v>
      </c>
      <c r="B445" s="5">
        <v>514000</v>
      </c>
      <c r="C445" s="10" t="s">
        <v>374</v>
      </c>
      <c r="D445" s="11">
        <f t="shared" si="95"/>
        <v>0</v>
      </c>
      <c r="E445" s="79">
        <f t="shared" ref="E445:M445" si="114">E446</f>
        <v>0</v>
      </c>
      <c r="F445" s="11">
        <f t="shared" si="114"/>
        <v>0</v>
      </c>
      <c r="G445" s="79">
        <f t="shared" si="114"/>
        <v>0</v>
      </c>
      <c r="H445" s="79">
        <f t="shared" si="114"/>
        <v>0</v>
      </c>
      <c r="I445" s="11">
        <f t="shared" si="114"/>
        <v>0</v>
      </c>
      <c r="J445" s="79">
        <f t="shared" si="114"/>
        <v>0</v>
      </c>
      <c r="K445" s="11">
        <f t="shared" si="114"/>
        <v>0</v>
      </c>
      <c r="L445" s="79">
        <f t="shared" si="114"/>
        <v>0</v>
      </c>
      <c r="M445" s="12">
        <f t="shared" si="114"/>
        <v>0</v>
      </c>
      <c r="N445" s="56"/>
    </row>
    <row r="446" spans="1:14" ht="11.25" customHeight="1" x14ac:dyDescent="0.25">
      <c r="A446" s="36">
        <v>5361</v>
      </c>
      <c r="B446" s="15">
        <v>514100</v>
      </c>
      <c r="C446" s="16" t="s">
        <v>375</v>
      </c>
      <c r="D446" s="20">
        <f t="shared" si="95"/>
        <v>0</v>
      </c>
      <c r="E446" s="81"/>
      <c r="F446" s="19"/>
      <c r="G446" s="81"/>
      <c r="H446" s="81"/>
      <c r="I446" s="19"/>
      <c r="J446" s="81"/>
      <c r="K446" s="62"/>
      <c r="L446" s="93"/>
      <c r="M446" s="21"/>
      <c r="N446" s="70"/>
    </row>
    <row r="447" spans="1:14" ht="10.5" customHeight="1" x14ac:dyDescent="0.25">
      <c r="A447" s="35">
        <v>5362</v>
      </c>
      <c r="B447" s="5">
        <v>515000</v>
      </c>
      <c r="C447" s="10" t="s">
        <v>376</v>
      </c>
      <c r="D447" s="11">
        <f t="shared" si="95"/>
        <v>0</v>
      </c>
      <c r="E447" s="79">
        <f t="shared" ref="E447:M447" si="115">E448</f>
        <v>0</v>
      </c>
      <c r="F447" s="11">
        <f t="shared" si="115"/>
        <v>0</v>
      </c>
      <c r="G447" s="79">
        <f t="shared" si="115"/>
        <v>0</v>
      </c>
      <c r="H447" s="79">
        <f t="shared" si="115"/>
        <v>0</v>
      </c>
      <c r="I447" s="11">
        <f t="shared" si="115"/>
        <v>0</v>
      </c>
      <c r="J447" s="79">
        <f t="shared" si="115"/>
        <v>0</v>
      </c>
      <c r="K447" s="11">
        <f t="shared" si="115"/>
        <v>0</v>
      </c>
      <c r="L447" s="79">
        <f t="shared" si="115"/>
        <v>0</v>
      </c>
      <c r="M447" s="12">
        <f t="shared" si="115"/>
        <v>0</v>
      </c>
      <c r="N447" s="56"/>
    </row>
    <row r="448" spans="1:14" ht="11.25" customHeight="1" x14ac:dyDescent="0.25">
      <c r="A448" s="36">
        <v>5363</v>
      </c>
      <c r="B448" s="15">
        <v>515100</v>
      </c>
      <c r="C448" s="16" t="s">
        <v>377</v>
      </c>
      <c r="D448" s="20">
        <f t="shared" si="95"/>
        <v>0</v>
      </c>
      <c r="E448" s="81"/>
      <c r="F448" s="19"/>
      <c r="G448" s="81"/>
      <c r="H448" s="81"/>
      <c r="I448" s="19"/>
      <c r="J448" s="81"/>
      <c r="K448" s="62"/>
      <c r="L448" s="93"/>
      <c r="M448" s="21"/>
      <c r="N448" s="70"/>
    </row>
    <row r="449" spans="1:14" ht="12" customHeight="1" x14ac:dyDescent="0.25">
      <c r="A449" s="35">
        <v>5364</v>
      </c>
      <c r="B449" s="5">
        <v>520000</v>
      </c>
      <c r="C449" s="10" t="s">
        <v>378</v>
      </c>
      <c r="D449" s="11">
        <f t="shared" ref="D449:D526" si="116">SUM(E449:M449)</f>
        <v>0</v>
      </c>
      <c r="E449" s="79">
        <f t="shared" ref="E449:M449" si="117">E450+E452+E460</f>
        <v>0</v>
      </c>
      <c r="F449" s="11">
        <f t="shared" si="117"/>
        <v>0</v>
      </c>
      <c r="G449" s="79">
        <f t="shared" si="117"/>
        <v>0</v>
      </c>
      <c r="H449" s="79">
        <f t="shared" si="117"/>
        <v>0</v>
      </c>
      <c r="I449" s="11">
        <f t="shared" si="117"/>
        <v>0</v>
      </c>
      <c r="J449" s="79">
        <f t="shared" si="117"/>
        <v>0</v>
      </c>
      <c r="K449" s="11">
        <f t="shared" si="117"/>
        <v>0</v>
      </c>
      <c r="L449" s="79">
        <f t="shared" si="117"/>
        <v>0</v>
      </c>
      <c r="M449" s="12">
        <f t="shared" si="117"/>
        <v>0</v>
      </c>
      <c r="N449" s="56"/>
    </row>
    <row r="450" spans="1:14" ht="10.5" customHeight="1" x14ac:dyDescent="0.25">
      <c r="A450" s="35">
        <v>5365</v>
      </c>
      <c r="B450" s="5">
        <v>521000</v>
      </c>
      <c r="C450" s="10" t="s">
        <v>379</v>
      </c>
      <c r="D450" s="11">
        <f t="shared" si="116"/>
        <v>0</v>
      </c>
      <c r="E450" s="79">
        <f t="shared" ref="E450:M450" si="118">E451</f>
        <v>0</v>
      </c>
      <c r="F450" s="11">
        <f t="shared" si="118"/>
        <v>0</v>
      </c>
      <c r="G450" s="79">
        <f t="shared" si="118"/>
        <v>0</v>
      </c>
      <c r="H450" s="79">
        <f t="shared" si="118"/>
        <v>0</v>
      </c>
      <c r="I450" s="11">
        <f t="shared" si="118"/>
        <v>0</v>
      </c>
      <c r="J450" s="79">
        <f t="shared" si="118"/>
        <v>0</v>
      </c>
      <c r="K450" s="11">
        <f t="shared" si="118"/>
        <v>0</v>
      </c>
      <c r="L450" s="79">
        <f t="shared" si="118"/>
        <v>0</v>
      </c>
      <c r="M450" s="12">
        <f t="shared" si="118"/>
        <v>0</v>
      </c>
      <c r="N450" s="56"/>
    </row>
    <row r="451" spans="1:14" ht="11.25" customHeight="1" x14ac:dyDescent="0.25">
      <c r="A451" s="36">
        <v>5366</v>
      </c>
      <c r="B451" s="15">
        <v>521100</v>
      </c>
      <c r="C451" s="16" t="s">
        <v>380</v>
      </c>
      <c r="D451" s="20">
        <f t="shared" si="116"/>
        <v>0</v>
      </c>
      <c r="E451" s="81"/>
      <c r="F451" s="19"/>
      <c r="G451" s="81"/>
      <c r="H451" s="81"/>
      <c r="I451" s="19"/>
      <c r="J451" s="81"/>
      <c r="K451" s="62"/>
      <c r="L451" s="93"/>
      <c r="M451" s="21"/>
      <c r="N451" s="70"/>
    </row>
    <row r="452" spans="1:14" ht="13.5" customHeight="1" x14ac:dyDescent="0.25">
      <c r="A452" s="35">
        <v>5367</v>
      </c>
      <c r="B452" s="5">
        <v>522000</v>
      </c>
      <c r="C452" s="10" t="s">
        <v>381</v>
      </c>
      <c r="D452" s="11">
        <f t="shared" si="116"/>
        <v>0</v>
      </c>
      <c r="E452" s="79">
        <f>SUM(E453+E458+E459)</f>
        <v>0</v>
      </c>
      <c r="F452" s="11">
        <f t="shared" ref="F452:M452" si="119">SUM(F453+F458+F459)</f>
        <v>0</v>
      </c>
      <c r="G452" s="79">
        <f t="shared" si="119"/>
        <v>0</v>
      </c>
      <c r="H452" s="79">
        <f t="shared" si="119"/>
        <v>0</v>
      </c>
      <c r="I452" s="11">
        <f t="shared" si="119"/>
        <v>0</v>
      </c>
      <c r="J452" s="79">
        <f t="shared" si="119"/>
        <v>0</v>
      </c>
      <c r="K452" s="11">
        <f t="shared" si="119"/>
        <v>0</v>
      </c>
      <c r="L452" s="79">
        <f t="shared" si="119"/>
        <v>0</v>
      </c>
      <c r="M452" s="11">
        <f t="shared" si="119"/>
        <v>0</v>
      </c>
      <c r="N452" s="56"/>
    </row>
    <row r="453" spans="1:14" ht="15.75" thickBot="1" x14ac:dyDescent="0.3">
      <c r="A453" s="36">
        <v>5368</v>
      </c>
      <c r="B453" s="15">
        <v>522100</v>
      </c>
      <c r="C453" s="16" t="s">
        <v>382</v>
      </c>
      <c r="D453" s="20">
        <f t="shared" si="116"/>
        <v>0</v>
      </c>
      <c r="E453" s="81"/>
      <c r="F453" s="19"/>
      <c r="G453" s="81"/>
      <c r="H453" s="81"/>
      <c r="I453" s="19"/>
      <c r="J453" s="81"/>
      <c r="K453" s="62"/>
      <c r="L453" s="93"/>
      <c r="M453" s="21"/>
      <c r="N453" s="70"/>
    </row>
    <row r="454" spans="1:14" ht="15" customHeight="1" x14ac:dyDescent="0.25">
      <c r="A454" s="116" t="s">
        <v>2</v>
      </c>
      <c r="B454" s="117" t="s">
        <v>3</v>
      </c>
      <c r="C454" s="118" t="s">
        <v>4</v>
      </c>
      <c r="D454" s="109" t="s">
        <v>471</v>
      </c>
      <c r="E454" s="121"/>
      <c r="F454" s="121"/>
      <c r="G454" s="121"/>
      <c r="H454" s="121"/>
      <c r="I454" s="121"/>
      <c r="J454" s="121"/>
      <c r="K454" s="122"/>
      <c r="L454" s="122"/>
      <c r="M454" s="123"/>
      <c r="N454" s="72"/>
    </row>
    <row r="455" spans="1:14" ht="15" customHeight="1" x14ac:dyDescent="0.25">
      <c r="A455" s="116"/>
      <c r="B455" s="117"/>
      <c r="C455" s="118"/>
      <c r="D455" s="104" t="s">
        <v>474</v>
      </c>
      <c r="E455" s="104" t="s">
        <v>186</v>
      </c>
      <c r="F455" s="120"/>
      <c r="G455" s="120"/>
      <c r="H455" s="120"/>
      <c r="I455" s="120"/>
      <c r="J455" s="114" t="s">
        <v>469</v>
      </c>
      <c r="K455" s="104" t="s">
        <v>7</v>
      </c>
      <c r="L455" s="105" t="s">
        <v>470</v>
      </c>
      <c r="M455" s="115" t="s">
        <v>8</v>
      </c>
      <c r="N455" s="66"/>
    </row>
    <row r="456" spans="1:14" ht="23.25" customHeight="1" x14ac:dyDescent="0.25">
      <c r="A456" s="116"/>
      <c r="B456" s="117"/>
      <c r="C456" s="118"/>
      <c r="D456" s="120"/>
      <c r="E456" s="77" t="s">
        <v>473</v>
      </c>
      <c r="F456" s="58" t="s">
        <v>9</v>
      </c>
      <c r="G456" s="77" t="s">
        <v>467</v>
      </c>
      <c r="H456" s="77" t="s">
        <v>468</v>
      </c>
      <c r="I456" s="58" t="s">
        <v>10</v>
      </c>
      <c r="J456" s="114"/>
      <c r="K456" s="104"/>
      <c r="L456" s="105"/>
      <c r="M456" s="115"/>
      <c r="N456" s="72"/>
    </row>
    <row r="457" spans="1:14" ht="12" customHeight="1" x14ac:dyDescent="0.25">
      <c r="A457" s="37" t="s">
        <v>16</v>
      </c>
      <c r="B457" s="18" t="s">
        <v>17</v>
      </c>
      <c r="C457" s="18" t="s">
        <v>18</v>
      </c>
      <c r="D457" s="7">
        <v>4</v>
      </c>
      <c r="E457" s="78">
        <v>5</v>
      </c>
      <c r="F457" s="7">
        <v>6</v>
      </c>
      <c r="G457" s="78">
        <v>7</v>
      </c>
      <c r="H457" s="78">
        <v>8</v>
      </c>
      <c r="I457" s="7">
        <v>9</v>
      </c>
      <c r="J457" s="78">
        <v>10</v>
      </c>
      <c r="K457" s="59">
        <v>11</v>
      </c>
      <c r="L457" s="91">
        <v>12</v>
      </c>
      <c r="M457" s="8">
        <v>13</v>
      </c>
      <c r="N457" s="73"/>
    </row>
    <row r="458" spans="1:14" ht="10.5" customHeight="1" x14ac:dyDescent="0.25">
      <c r="A458" s="36">
        <v>5369</v>
      </c>
      <c r="B458" s="15">
        <v>522200</v>
      </c>
      <c r="C458" s="16" t="s">
        <v>383</v>
      </c>
      <c r="D458" s="20">
        <f t="shared" si="116"/>
        <v>0</v>
      </c>
      <c r="E458" s="81"/>
      <c r="F458" s="19"/>
      <c r="G458" s="81"/>
      <c r="H458" s="81"/>
      <c r="I458" s="19"/>
      <c r="J458" s="81"/>
      <c r="K458" s="62"/>
      <c r="L458" s="93"/>
      <c r="M458" s="21"/>
      <c r="N458" s="70"/>
    </row>
    <row r="459" spans="1:14" ht="10.5" customHeight="1" x14ac:dyDescent="0.25">
      <c r="A459" s="36">
        <v>5370</v>
      </c>
      <c r="B459" s="15">
        <v>522300</v>
      </c>
      <c r="C459" s="16" t="s">
        <v>384</v>
      </c>
      <c r="D459" s="20">
        <f t="shared" si="116"/>
        <v>0</v>
      </c>
      <c r="E459" s="81"/>
      <c r="F459" s="19"/>
      <c r="G459" s="81"/>
      <c r="H459" s="81"/>
      <c r="I459" s="19"/>
      <c r="J459" s="81"/>
      <c r="K459" s="62"/>
      <c r="L459" s="93"/>
      <c r="M459" s="21"/>
      <c r="N459" s="70"/>
    </row>
    <row r="460" spans="1:14" ht="11.25" customHeight="1" x14ac:dyDescent="0.25">
      <c r="A460" s="35">
        <v>5371</v>
      </c>
      <c r="B460" s="5">
        <v>523000</v>
      </c>
      <c r="C460" s="10" t="s">
        <v>385</v>
      </c>
      <c r="D460" s="11">
        <f t="shared" si="116"/>
        <v>0</v>
      </c>
      <c r="E460" s="79">
        <f t="shared" ref="E460:M460" si="120">E461</f>
        <v>0</v>
      </c>
      <c r="F460" s="11">
        <f t="shared" si="120"/>
        <v>0</v>
      </c>
      <c r="G460" s="79">
        <f t="shared" si="120"/>
        <v>0</v>
      </c>
      <c r="H460" s="79">
        <f t="shared" si="120"/>
        <v>0</v>
      </c>
      <c r="I460" s="11">
        <f t="shared" si="120"/>
        <v>0</v>
      </c>
      <c r="J460" s="79">
        <f t="shared" si="120"/>
        <v>0</v>
      </c>
      <c r="K460" s="11">
        <f t="shared" si="120"/>
        <v>0</v>
      </c>
      <c r="L460" s="79">
        <f t="shared" si="120"/>
        <v>0</v>
      </c>
      <c r="M460" s="12">
        <f t="shared" si="120"/>
        <v>0</v>
      </c>
      <c r="N460" s="56"/>
    </row>
    <row r="461" spans="1:14" ht="12.75" customHeight="1" x14ac:dyDescent="0.25">
      <c r="A461" s="36">
        <v>5372</v>
      </c>
      <c r="B461" s="15">
        <v>523100</v>
      </c>
      <c r="C461" s="16" t="s">
        <v>386</v>
      </c>
      <c r="D461" s="20">
        <f t="shared" si="116"/>
        <v>0</v>
      </c>
      <c r="E461" s="81"/>
      <c r="F461" s="19"/>
      <c r="G461" s="81"/>
      <c r="H461" s="81"/>
      <c r="I461" s="19"/>
      <c r="J461" s="81"/>
      <c r="K461" s="62"/>
      <c r="L461" s="93"/>
      <c r="M461" s="21"/>
      <c r="N461" s="70"/>
    </row>
    <row r="462" spans="1:14" ht="11.25" customHeight="1" x14ac:dyDescent="0.25">
      <c r="A462" s="35">
        <v>5373</v>
      </c>
      <c r="B462" s="5">
        <v>530000</v>
      </c>
      <c r="C462" s="10" t="s">
        <v>387</v>
      </c>
      <c r="D462" s="11">
        <f t="shared" si="116"/>
        <v>0</v>
      </c>
      <c r="E462" s="79">
        <f t="shared" ref="E462:M463" si="121">E463</f>
        <v>0</v>
      </c>
      <c r="F462" s="11">
        <f t="shared" si="121"/>
        <v>0</v>
      </c>
      <c r="G462" s="79">
        <f t="shared" si="121"/>
        <v>0</v>
      </c>
      <c r="H462" s="79">
        <f t="shared" si="121"/>
        <v>0</v>
      </c>
      <c r="I462" s="11">
        <f t="shared" si="121"/>
        <v>0</v>
      </c>
      <c r="J462" s="79">
        <f t="shared" si="121"/>
        <v>0</v>
      </c>
      <c r="K462" s="11">
        <f t="shared" si="121"/>
        <v>0</v>
      </c>
      <c r="L462" s="79">
        <f t="shared" si="121"/>
        <v>0</v>
      </c>
      <c r="M462" s="12">
        <f t="shared" si="121"/>
        <v>0</v>
      </c>
      <c r="N462" s="56"/>
    </row>
    <row r="463" spans="1:14" ht="12" customHeight="1" x14ac:dyDescent="0.25">
      <c r="A463" s="35">
        <v>5374</v>
      </c>
      <c r="B463" s="5">
        <v>531000</v>
      </c>
      <c r="C463" s="10" t="s">
        <v>388</v>
      </c>
      <c r="D463" s="11">
        <f t="shared" si="116"/>
        <v>0</v>
      </c>
      <c r="E463" s="79">
        <f t="shared" si="121"/>
        <v>0</v>
      </c>
      <c r="F463" s="11">
        <f t="shared" si="121"/>
        <v>0</v>
      </c>
      <c r="G463" s="79">
        <f t="shared" si="121"/>
        <v>0</v>
      </c>
      <c r="H463" s="79">
        <f t="shared" si="121"/>
        <v>0</v>
      </c>
      <c r="I463" s="11">
        <f t="shared" si="121"/>
        <v>0</v>
      </c>
      <c r="J463" s="79">
        <f t="shared" si="121"/>
        <v>0</v>
      </c>
      <c r="K463" s="11">
        <f t="shared" si="121"/>
        <v>0</v>
      </c>
      <c r="L463" s="79">
        <f t="shared" si="121"/>
        <v>0</v>
      </c>
      <c r="M463" s="12">
        <f t="shared" si="121"/>
        <v>0</v>
      </c>
      <c r="N463" s="56"/>
    </row>
    <row r="464" spans="1:14" ht="12.75" customHeight="1" x14ac:dyDescent="0.25">
      <c r="A464" s="36">
        <v>5375</v>
      </c>
      <c r="B464" s="15">
        <v>531100</v>
      </c>
      <c r="C464" s="16" t="s">
        <v>389</v>
      </c>
      <c r="D464" s="20">
        <f t="shared" si="116"/>
        <v>0</v>
      </c>
      <c r="E464" s="81"/>
      <c r="F464" s="19"/>
      <c r="G464" s="81"/>
      <c r="H464" s="81"/>
      <c r="I464" s="19"/>
      <c r="J464" s="81"/>
      <c r="K464" s="62"/>
      <c r="L464" s="93"/>
      <c r="M464" s="21"/>
      <c r="N464" s="70"/>
    </row>
    <row r="465" spans="1:14" ht="12" customHeight="1" x14ac:dyDescent="0.25">
      <c r="A465" s="35">
        <v>5376</v>
      </c>
      <c r="B465" s="5">
        <v>540000</v>
      </c>
      <c r="C465" s="10" t="s">
        <v>390</v>
      </c>
      <c r="D465" s="11">
        <f t="shared" si="116"/>
        <v>0</v>
      </c>
      <c r="E465" s="79">
        <f t="shared" ref="E465:M465" si="122">E466+E468+E470</f>
        <v>0</v>
      </c>
      <c r="F465" s="11">
        <f t="shared" si="122"/>
        <v>0</v>
      </c>
      <c r="G465" s="79">
        <f t="shared" si="122"/>
        <v>0</v>
      </c>
      <c r="H465" s="79">
        <f t="shared" si="122"/>
        <v>0</v>
      </c>
      <c r="I465" s="11">
        <f t="shared" si="122"/>
        <v>0</v>
      </c>
      <c r="J465" s="79">
        <f t="shared" si="122"/>
        <v>0</v>
      </c>
      <c r="K465" s="11">
        <f t="shared" si="122"/>
        <v>0</v>
      </c>
      <c r="L465" s="79">
        <f t="shared" si="122"/>
        <v>0</v>
      </c>
      <c r="M465" s="12">
        <f t="shared" si="122"/>
        <v>0</v>
      </c>
      <c r="N465" s="56"/>
    </row>
    <row r="466" spans="1:14" ht="11.25" customHeight="1" x14ac:dyDescent="0.25">
      <c r="A466" s="35">
        <v>5377</v>
      </c>
      <c r="B466" s="5">
        <v>541000</v>
      </c>
      <c r="C466" s="10" t="s">
        <v>391</v>
      </c>
      <c r="D466" s="11">
        <f t="shared" si="116"/>
        <v>0</v>
      </c>
      <c r="E466" s="79">
        <f t="shared" ref="E466:M466" si="123">E467</f>
        <v>0</v>
      </c>
      <c r="F466" s="11">
        <f t="shared" si="123"/>
        <v>0</v>
      </c>
      <c r="G466" s="79">
        <f t="shared" si="123"/>
        <v>0</v>
      </c>
      <c r="H466" s="79">
        <f t="shared" si="123"/>
        <v>0</v>
      </c>
      <c r="I466" s="11">
        <f t="shared" si="123"/>
        <v>0</v>
      </c>
      <c r="J466" s="79">
        <f t="shared" si="123"/>
        <v>0</v>
      </c>
      <c r="K466" s="11">
        <f t="shared" si="123"/>
        <v>0</v>
      </c>
      <c r="L466" s="79">
        <f t="shared" si="123"/>
        <v>0</v>
      </c>
      <c r="M466" s="12">
        <f t="shared" si="123"/>
        <v>0</v>
      </c>
      <c r="N466" s="56"/>
    </row>
    <row r="467" spans="1:14" ht="10.5" customHeight="1" x14ac:dyDescent="0.25">
      <c r="A467" s="36">
        <v>5378</v>
      </c>
      <c r="B467" s="15">
        <v>541100</v>
      </c>
      <c r="C467" s="16" t="s">
        <v>392</v>
      </c>
      <c r="D467" s="20">
        <f t="shared" si="116"/>
        <v>0</v>
      </c>
      <c r="E467" s="81"/>
      <c r="F467" s="19"/>
      <c r="G467" s="81"/>
      <c r="H467" s="81"/>
      <c r="I467" s="19"/>
      <c r="J467" s="81"/>
      <c r="K467" s="62"/>
      <c r="L467" s="93"/>
      <c r="M467" s="21"/>
      <c r="N467" s="70"/>
    </row>
    <row r="468" spans="1:14" ht="11.25" customHeight="1" x14ac:dyDescent="0.25">
      <c r="A468" s="35">
        <v>5379</v>
      </c>
      <c r="B468" s="5">
        <v>542000</v>
      </c>
      <c r="C468" s="10" t="s">
        <v>393</v>
      </c>
      <c r="D468" s="11">
        <f t="shared" si="116"/>
        <v>0</v>
      </c>
      <c r="E468" s="79">
        <f t="shared" ref="E468:M468" si="124">E469</f>
        <v>0</v>
      </c>
      <c r="F468" s="11">
        <f t="shared" si="124"/>
        <v>0</v>
      </c>
      <c r="G468" s="79">
        <f t="shared" si="124"/>
        <v>0</v>
      </c>
      <c r="H468" s="79">
        <f t="shared" si="124"/>
        <v>0</v>
      </c>
      <c r="I468" s="11">
        <f t="shared" si="124"/>
        <v>0</v>
      </c>
      <c r="J468" s="79">
        <f t="shared" si="124"/>
        <v>0</v>
      </c>
      <c r="K468" s="11">
        <f t="shared" si="124"/>
        <v>0</v>
      </c>
      <c r="L468" s="79">
        <f t="shared" si="124"/>
        <v>0</v>
      </c>
      <c r="M468" s="12">
        <f t="shared" si="124"/>
        <v>0</v>
      </c>
      <c r="N468" s="56"/>
    </row>
    <row r="469" spans="1:14" ht="12" customHeight="1" x14ac:dyDescent="0.25">
      <c r="A469" s="36">
        <v>5380</v>
      </c>
      <c r="B469" s="15">
        <v>542100</v>
      </c>
      <c r="C469" s="16" t="s">
        <v>394</v>
      </c>
      <c r="D469" s="20">
        <f t="shared" si="116"/>
        <v>0</v>
      </c>
      <c r="E469" s="81"/>
      <c r="F469" s="19"/>
      <c r="G469" s="81"/>
      <c r="H469" s="81"/>
      <c r="I469" s="19"/>
      <c r="J469" s="81"/>
      <c r="K469" s="62"/>
      <c r="L469" s="93"/>
      <c r="M469" s="21"/>
      <c r="N469" s="70"/>
    </row>
    <row r="470" spans="1:14" ht="11.25" customHeight="1" x14ac:dyDescent="0.25">
      <c r="A470" s="35">
        <v>5381</v>
      </c>
      <c r="B470" s="5">
        <v>543000</v>
      </c>
      <c r="C470" s="10" t="s">
        <v>395</v>
      </c>
      <c r="D470" s="11">
        <f t="shared" si="116"/>
        <v>0</v>
      </c>
      <c r="E470" s="79">
        <f t="shared" ref="E470:M470" si="125">E471+E472</f>
        <v>0</v>
      </c>
      <c r="F470" s="11">
        <f t="shared" si="125"/>
        <v>0</v>
      </c>
      <c r="G470" s="79">
        <f t="shared" si="125"/>
        <v>0</v>
      </c>
      <c r="H470" s="79">
        <f t="shared" si="125"/>
        <v>0</v>
      </c>
      <c r="I470" s="11">
        <f t="shared" si="125"/>
        <v>0</v>
      </c>
      <c r="J470" s="79">
        <f t="shared" si="125"/>
        <v>0</v>
      </c>
      <c r="K470" s="11">
        <f t="shared" si="125"/>
        <v>0</v>
      </c>
      <c r="L470" s="79">
        <f t="shared" si="125"/>
        <v>0</v>
      </c>
      <c r="M470" s="12">
        <f t="shared" si="125"/>
        <v>0</v>
      </c>
      <c r="N470" s="56"/>
    </row>
    <row r="471" spans="1:14" ht="11.25" customHeight="1" x14ac:dyDescent="0.25">
      <c r="A471" s="36">
        <v>5382</v>
      </c>
      <c r="B471" s="15">
        <v>543100</v>
      </c>
      <c r="C471" s="16" t="s">
        <v>396</v>
      </c>
      <c r="D471" s="20">
        <f t="shared" si="116"/>
        <v>0</v>
      </c>
      <c r="E471" s="81"/>
      <c r="F471" s="19"/>
      <c r="G471" s="81"/>
      <c r="H471" s="81"/>
      <c r="I471" s="19"/>
      <c r="J471" s="81"/>
      <c r="K471" s="62"/>
      <c r="L471" s="93"/>
      <c r="M471" s="21"/>
      <c r="N471" s="70"/>
    </row>
    <row r="472" spans="1:14" ht="11.25" customHeight="1" x14ac:dyDescent="0.25">
      <c r="A472" s="36">
        <v>5383</v>
      </c>
      <c r="B472" s="15">
        <v>543200</v>
      </c>
      <c r="C472" s="16" t="s">
        <v>397</v>
      </c>
      <c r="D472" s="20">
        <f t="shared" si="116"/>
        <v>0</v>
      </c>
      <c r="E472" s="81"/>
      <c r="F472" s="19"/>
      <c r="G472" s="81"/>
      <c r="H472" s="81"/>
      <c r="I472" s="19"/>
      <c r="J472" s="81"/>
      <c r="K472" s="62"/>
      <c r="L472" s="93"/>
      <c r="M472" s="21"/>
      <c r="N472" s="70"/>
    </row>
    <row r="473" spans="1:14" ht="51" x14ac:dyDescent="0.25">
      <c r="A473" s="35">
        <v>5384</v>
      </c>
      <c r="B473" s="5">
        <v>550000</v>
      </c>
      <c r="C473" s="10" t="s">
        <v>398</v>
      </c>
      <c r="D473" s="11">
        <f t="shared" si="116"/>
        <v>0</v>
      </c>
      <c r="E473" s="79">
        <f t="shared" ref="E473:M474" si="126">E474</f>
        <v>0</v>
      </c>
      <c r="F473" s="11">
        <f t="shared" si="126"/>
        <v>0</v>
      </c>
      <c r="G473" s="79">
        <f t="shared" si="126"/>
        <v>0</v>
      </c>
      <c r="H473" s="79">
        <f t="shared" si="126"/>
        <v>0</v>
      </c>
      <c r="I473" s="11">
        <f t="shared" si="126"/>
        <v>0</v>
      </c>
      <c r="J473" s="79">
        <f t="shared" si="126"/>
        <v>0</v>
      </c>
      <c r="K473" s="11">
        <f t="shared" si="126"/>
        <v>0</v>
      </c>
      <c r="L473" s="79">
        <f t="shared" si="126"/>
        <v>0</v>
      </c>
      <c r="M473" s="12">
        <f t="shared" si="126"/>
        <v>0</v>
      </c>
      <c r="N473" s="56"/>
    </row>
    <row r="474" spans="1:14" ht="49.5" customHeight="1" x14ac:dyDescent="0.25">
      <c r="A474" s="35">
        <v>5385</v>
      </c>
      <c r="B474" s="5">
        <v>551000</v>
      </c>
      <c r="C474" s="10" t="s">
        <v>399</v>
      </c>
      <c r="D474" s="11">
        <f t="shared" si="116"/>
        <v>0</v>
      </c>
      <c r="E474" s="79">
        <f t="shared" si="126"/>
        <v>0</v>
      </c>
      <c r="F474" s="11">
        <f t="shared" si="126"/>
        <v>0</v>
      </c>
      <c r="G474" s="79">
        <f t="shared" si="126"/>
        <v>0</v>
      </c>
      <c r="H474" s="79">
        <f t="shared" si="126"/>
        <v>0</v>
      </c>
      <c r="I474" s="11">
        <f t="shared" si="126"/>
        <v>0</v>
      </c>
      <c r="J474" s="79">
        <f t="shared" si="126"/>
        <v>0</v>
      </c>
      <c r="K474" s="11">
        <f t="shared" si="126"/>
        <v>0</v>
      </c>
      <c r="L474" s="79">
        <f t="shared" si="126"/>
        <v>0</v>
      </c>
      <c r="M474" s="12">
        <f t="shared" si="126"/>
        <v>0</v>
      </c>
      <c r="N474" s="56"/>
    </row>
    <row r="475" spans="1:14" ht="36.75" customHeight="1" x14ac:dyDescent="0.25">
      <c r="A475" s="36">
        <v>5386</v>
      </c>
      <c r="B475" s="15">
        <v>551100</v>
      </c>
      <c r="C475" s="16" t="s">
        <v>400</v>
      </c>
      <c r="D475" s="20">
        <f t="shared" si="116"/>
        <v>0</v>
      </c>
      <c r="E475" s="81"/>
      <c r="F475" s="19"/>
      <c r="G475" s="81"/>
      <c r="H475" s="81"/>
      <c r="I475" s="19"/>
      <c r="J475" s="81"/>
      <c r="K475" s="62"/>
      <c r="L475" s="93"/>
      <c r="M475" s="21"/>
      <c r="N475" s="70"/>
    </row>
    <row r="476" spans="1:14" ht="23.25" customHeight="1" x14ac:dyDescent="0.25">
      <c r="A476" s="35">
        <v>5387</v>
      </c>
      <c r="B476" s="5">
        <v>600000</v>
      </c>
      <c r="C476" s="10" t="s">
        <v>401</v>
      </c>
      <c r="D476" s="11">
        <f t="shared" si="116"/>
        <v>0</v>
      </c>
      <c r="E476" s="79">
        <f t="shared" ref="E476:M476" si="127">E477+E506</f>
        <v>0</v>
      </c>
      <c r="F476" s="11">
        <f t="shared" si="127"/>
        <v>0</v>
      </c>
      <c r="G476" s="79">
        <f t="shared" si="127"/>
        <v>0</v>
      </c>
      <c r="H476" s="79">
        <f t="shared" si="127"/>
        <v>0</v>
      </c>
      <c r="I476" s="11">
        <f t="shared" si="127"/>
        <v>0</v>
      </c>
      <c r="J476" s="79">
        <f t="shared" si="127"/>
        <v>0</v>
      </c>
      <c r="K476" s="11">
        <f t="shared" si="127"/>
        <v>0</v>
      </c>
      <c r="L476" s="79">
        <f t="shared" si="127"/>
        <v>0</v>
      </c>
      <c r="M476" s="12">
        <f t="shared" si="127"/>
        <v>0</v>
      </c>
      <c r="N476" s="56"/>
    </row>
    <row r="477" spans="1:14" ht="23.25" customHeight="1" x14ac:dyDescent="0.25">
      <c r="A477" s="35">
        <v>5388</v>
      </c>
      <c r="B477" s="5">
        <v>610000</v>
      </c>
      <c r="C477" s="10" t="s">
        <v>402</v>
      </c>
      <c r="D477" s="11">
        <f t="shared" si="116"/>
        <v>0</v>
      </c>
      <c r="E477" s="79">
        <f t="shared" ref="E477:M477" si="128">E478+E492+E500+E502+E504</f>
        <v>0</v>
      </c>
      <c r="F477" s="11">
        <f t="shared" si="128"/>
        <v>0</v>
      </c>
      <c r="G477" s="79">
        <f t="shared" si="128"/>
        <v>0</v>
      </c>
      <c r="H477" s="79">
        <f t="shared" si="128"/>
        <v>0</v>
      </c>
      <c r="I477" s="11">
        <f t="shared" si="128"/>
        <v>0</v>
      </c>
      <c r="J477" s="79">
        <f t="shared" si="128"/>
        <v>0</v>
      </c>
      <c r="K477" s="11">
        <f t="shared" si="128"/>
        <v>0</v>
      </c>
      <c r="L477" s="79">
        <f t="shared" si="128"/>
        <v>0</v>
      </c>
      <c r="M477" s="12">
        <f t="shared" si="128"/>
        <v>0</v>
      </c>
      <c r="N477" s="56"/>
    </row>
    <row r="478" spans="1:14" ht="24" customHeight="1" x14ac:dyDescent="0.25">
      <c r="A478" s="35">
        <v>5389</v>
      </c>
      <c r="B478" s="5">
        <v>611000</v>
      </c>
      <c r="C478" s="10" t="s">
        <v>403</v>
      </c>
      <c r="D478" s="11">
        <f t="shared" si="116"/>
        <v>0</v>
      </c>
      <c r="E478" s="79">
        <f>SUM(E479+E480+E481+E486+E487+E488+E489+E490+E491)</f>
        <v>0</v>
      </c>
      <c r="F478" s="11">
        <f t="shared" ref="F478:M478" si="129">SUM(F479+F480+F481+F486+F487+F488+F489+F490+F491)</f>
        <v>0</v>
      </c>
      <c r="G478" s="79">
        <f t="shared" si="129"/>
        <v>0</v>
      </c>
      <c r="H478" s="79">
        <f t="shared" si="129"/>
        <v>0</v>
      </c>
      <c r="I478" s="11">
        <f t="shared" si="129"/>
        <v>0</v>
      </c>
      <c r="J478" s="79">
        <f t="shared" si="129"/>
        <v>0</v>
      </c>
      <c r="K478" s="11">
        <f t="shared" si="129"/>
        <v>0</v>
      </c>
      <c r="L478" s="79">
        <f t="shared" si="129"/>
        <v>0</v>
      </c>
      <c r="M478" s="11">
        <f t="shared" si="129"/>
        <v>0</v>
      </c>
      <c r="N478" s="56"/>
    </row>
    <row r="479" spans="1:14" ht="23.25" customHeight="1" x14ac:dyDescent="0.25">
      <c r="A479" s="36">
        <v>5390</v>
      </c>
      <c r="B479" s="15">
        <v>611100</v>
      </c>
      <c r="C479" s="16" t="s">
        <v>404</v>
      </c>
      <c r="D479" s="20">
        <f t="shared" si="116"/>
        <v>0</v>
      </c>
      <c r="E479" s="81"/>
      <c r="F479" s="19"/>
      <c r="G479" s="81"/>
      <c r="H479" s="81"/>
      <c r="I479" s="19"/>
      <c r="J479" s="81"/>
      <c r="K479" s="62"/>
      <c r="L479" s="93"/>
      <c r="M479" s="21"/>
      <c r="N479" s="70"/>
    </row>
    <row r="480" spans="1:14" ht="12" customHeight="1" x14ac:dyDescent="0.25">
      <c r="A480" s="36">
        <v>5391</v>
      </c>
      <c r="B480" s="15">
        <v>611200</v>
      </c>
      <c r="C480" s="16" t="s">
        <v>405</v>
      </c>
      <c r="D480" s="20">
        <f t="shared" si="116"/>
        <v>0</v>
      </c>
      <c r="E480" s="81"/>
      <c r="F480" s="19"/>
      <c r="G480" s="81"/>
      <c r="H480" s="81"/>
      <c r="I480" s="19"/>
      <c r="J480" s="81"/>
      <c r="K480" s="62"/>
      <c r="L480" s="93"/>
      <c r="M480" s="21"/>
      <c r="N480" s="70"/>
    </row>
    <row r="481" spans="1:14" ht="24" customHeight="1" thickBot="1" x14ac:dyDescent="0.3">
      <c r="A481" s="36">
        <v>5392</v>
      </c>
      <c r="B481" s="15">
        <v>611300</v>
      </c>
      <c r="C481" s="16" t="s">
        <v>406</v>
      </c>
      <c r="D481" s="20">
        <f t="shared" si="116"/>
        <v>0</v>
      </c>
      <c r="E481" s="81"/>
      <c r="F481" s="19"/>
      <c r="G481" s="81"/>
      <c r="H481" s="81"/>
      <c r="I481" s="19"/>
      <c r="J481" s="81"/>
      <c r="K481" s="62"/>
      <c r="L481" s="93"/>
      <c r="M481" s="21"/>
      <c r="N481" s="70"/>
    </row>
    <row r="482" spans="1:14" ht="15" customHeight="1" x14ac:dyDescent="0.25">
      <c r="A482" s="116" t="s">
        <v>2</v>
      </c>
      <c r="B482" s="117" t="s">
        <v>3</v>
      </c>
      <c r="C482" s="118" t="s">
        <v>4</v>
      </c>
      <c r="D482" s="109" t="s">
        <v>471</v>
      </c>
      <c r="E482" s="121"/>
      <c r="F482" s="121"/>
      <c r="G482" s="121"/>
      <c r="H482" s="121"/>
      <c r="I482" s="121"/>
      <c r="J482" s="121"/>
      <c r="K482" s="122"/>
      <c r="L482" s="122"/>
      <c r="M482" s="123"/>
      <c r="N482" s="72"/>
    </row>
    <row r="483" spans="1:14" ht="15" customHeight="1" x14ac:dyDescent="0.25">
      <c r="A483" s="116"/>
      <c r="B483" s="117"/>
      <c r="C483" s="118"/>
      <c r="D483" s="104" t="s">
        <v>474</v>
      </c>
      <c r="E483" s="104" t="s">
        <v>186</v>
      </c>
      <c r="F483" s="120"/>
      <c r="G483" s="120"/>
      <c r="H483" s="120"/>
      <c r="I483" s="120"/>
      <c r="J483" s="114" t="s">
        <v>469</v>
      </c>
      <c r="K483" s="104" t="s">
        <v>7</v>
      </c>
      <c r="L483" s="105" t="s">
        <v>470</v>
      </c>
      <c r="M483" s="115" t="s">
        <v>8</v>
      </c>
      <c r="N483" s="66"/>
    </row>
    <row r="484" spans="1:14" ht="25.5" customHeight="1" x14ac:dyDescent="0.25">
      <c r="A484" s="116"/>
      <c r="B484" s="117"/>
      <c r="C484" s="118"/>
      <c r="D484" s="120"/>
      <c r="E484" s="77" t="s">
        <v>473</v>
      </c>
      <c r="F484" s="58" t="s">
        <v>9</v>
      </c>
      <c r="G484" s="77" t="s">
        <v>467</v>
      </c>
      <c r="H484" s="77" t="s">
        <v>468</v>
      </c>
      <c r="I484" s="58" t="s">
        <v>10</v>
      </c>
      <c r="J484" s="114"/>
      <c r="K484" s="104"/>
      <c r="L484" s="105"/>
      <c r="M484" s="115"/>
      <c r="N484" s="72"/>
    </row>
    <row r="485" spans="1:14" ht="13.5" customHeight="1" x14ac:dyDescent="0.25">
      <c r="A485" s="37" t="s">
        <v>16</v>
      </c>
      <c r="B485" s="18" t="s">
        <v>17</v>
      </c>
      <c r="C485" s="18" t="s">
        <v>18</v>
      </c>
      <c r="D485" s="7">
        <v>4</v>
      </c>
      <c r="E485" s="78">
        <v>5</v>
      </c>
      <c r="F485" s="7">
        <v>6</v>
      </c>
      <c r="G485" s="78">
        <v>7</v>
      </c>
      <c r="H485" s="78">
        <v>8</v>
      </c>
      <c r="I485" s="7">
        <v>9</v>
      </c>
      <c r="J485" s="78">
        <v>10</v>
      </c>
      <c r="K485" s="59">
        <v>11</v>
      </c>
      <c r="L485" s="91">
        <v>12</v>
      </c>
      <c r="M485" s="8">
        <v>13</v>
      </c>
      <c r="N485" s="73"/>
    </row>
    <row r="486" spans="1:14" ht="12.75" customHeight="1" x14ac:dyDescent="0.25">
      <c r="A486" s="36">
        <v>5393</v>
      </c>
      <c r="B486" s="15">
        <v>611400</v>
      </c>
      <c r="C486" s="16" t="s">
        <v>407</v>
      </c>
      <c r="D486" s="20">
        <f t="shared" si="116"/>
        <v>0</v>
      </c>
      <c r="E486" s="81"/>
      <c r="F486" s="19"/>
      <c r="G486" s="81"/>
      <c r="H486" s="81"/>
      <c r="I486" s="19"/>
      <c r="J486" s="81"/>
      <c r="K486" s="62"/>
      <c r="L486" s="93"/>
      <c r="M486" s="21"/>
      <c r="N486" s="70"/>
    </row>
    <row r="487" spans="1:14" ht="12" customHeight="1" x14ac:dyDescent="0.25">
      <c r="A487" s="36">
        <v>5394</v>
      </c>
      <c r="B487" s="15">
        <v>611500</v>
      </c>
      <c r="C487" s="16" t="s">
        <v>408</v>
      </c>
      <c r="D487" s="20">
        <f t="shared" si="116"/>
        <v>0</v>
      </c>
      <c r="E487" s="81"/>
      <c r="F487" s="19"/>
      <c r="G487" s="81"/>
      <c r="H487" s="81"/>
      <c r="I487" s="19"/>
      <c r="J487" s="81"/>
      <c r="K487" s="62"/>
      <c r="L487" s="93"/>
      <c r="M487" s="21"/>
      <c r="N487" s="70"/>
    </row>
    <row r="488" spans="1:14" ht="12.75" customHeight="1" x14ac:dyDescent="0.25">
      <c r="A488" s="36">
        <v>5395</v>
      </c>
      <c r="B488" s="15">
        <v>611600</v>
      </c>
      <c r="C488" s="16" t="s">
        <v>409</v>
      </c>
      <c r="D488" s="20">
        <f t="shared" si="116"/>
        <v>0</v>
      </c>
      <c r="E488" s="81"/>
      <c r="F488" s="19"/>
      <c r="G488" s="81"/>
      <c r="H488" s="81"/>
      <c r="I488" s="19"/>
      <c r="J488" s="81"/>
      <c r="K488" s="62"/>
      <c r="L488" s="93"/>
      <c r="M488" s="21"/>
      <c r="N488" s="70"/>
    </row>
    <row r="489" spans="1:14" ht="14.25" customHeight="1" x14ac:dyDescent="0.25">
      <c r="A489" s="36">
        <v>5396</v>
      </c>
      <c r="B489" s="15">
        <v>611700</v>
      </c>
      <c r="C489" s="16" t="s">
        <v>410</v>
      </c>
      <c r="D489" s="20">
        <f t="shared" si="116"/>
        <v>0</v>
      </c>
      <c r="E489" s="81"/>
      <c r="F489" s="19"/>
      <c r="G489" s="81"/>
      <c r="H489" s="81"/>
      <c r="I489" s="19"/>
      <c r="J489" s="81"/>
      <c r="K489" s="62"/>
      <c r="L489" s="93"/>
      <c r="M489" s="21"/>
      <c r="N489" s="70"/>
    </row>
    <row r="490" spans="1:14" ht="12.75" customHeight="1" x14ac:dyDescent="0.25">
      <c r="A490" s="36">
        <v>5397</v>
      </c>
      <c r="B490" s="15">
        <v>611800</v>
      </c>
      <c r="C490" s="16" t="s">
        <v>411</v>
      </c>
      <c r="D490" s="20">
        <f t="shared" si="116"/>
        <v>0</v>
      </c>
      <c r="E490" s="81"/>
      <c r="F490" s="19"/>
      <c r="G490" s="81"/>
      <c r="H490" s="81"/>
      <c r="I490" s="19"/>
      <c r="J490" s="81"/>
      <c r="K490" s="62"/>
      <c r="L490" s="93"/>
      <c r="M490" s="21"/>
      <c r="N490" s="70"/>
    </row>
    <row r="491" spans="1:14" x14ac:dyDescent="0.25">
      <c r="A491" s="36">
        <v>5398</v>
      </c>
      <c r="B491" s="15">
        <v>611900</v>
      </c>
      <c r="C491" s="16" t="s">
        <v>155</v>
      </c>
      <c r="D491" s="20">
        <f t="shared" si="116"/>
        <v>0</v>
      </c>
      <c r="E491" s="81"/>
      <c r="F491" s="19"/>
      <c r="G491" s="81"/>
      <c r="H491" s="81"/>
      <c r="I491" s="19"/>
      <c r="J491" s="81"/>
      <c r="K491" s="62"/>
      <c r="L491" s="93"/>
      <c r="M491" s="21"/>
      <c r="N491" s="70"/>
    </row>
    <row r="492" spans="1:14" ht="25.5" x14ac:dyDescent="0.25">
      <c r="A492" s="35">
        <v>5399</v>
      </c>
      <c r="B492" s="5">
        <v>612000</v>
      </c>
      <c r="C492" s="10" t="s">
        <v>412</v>
      </c>
      <c r="D492" s="11">
        <f t="shared" si="116"/>
        <v>0</v>
      </c>
      <c r="E492" s="79">
        <f t="shared" ref="E492:M492" si="130">SUM(E493:E499)</f>
        <v>0</v>
      </c>
      <c r="F492" s="11">
        <f t="shared" si="130"/>
        <v>0</v>
      </c>
      <c r="G492" s="79">
        <f t="shared" si="130"/>
        <v>0</v>
      </c>
      <c r="H492" s="79">
        <f t="shared" si="130"/>
        <v>0</v>
      </c>
      <c r="I492" s="11">
        <f t="shared" si="130"/>
        <v>0</v>
      </c>
      <c r="J492" s="79">
        <f t="shared" si="130"/>
        <v>0</v>
      </c>
      <c r="K492" s="11">
        <f t="shared" si="130"/>
        <v>0</v>
      </c>
      <c r="L492" s="79">
        <f t="shared" si="130"/>
        <v>0</v>
      </c>
      <c r="M492" s="12">
        <f t="shared" si="130"/>
        <v>0</v>
      </c>
      <c r="N492" s="56"/>
    </row>
    <row r="493" spans="1:14" ht="38.25" x14ac:dyDescent="0.25">
      <c r="A493" s="36">
        <v>5400</v>
      </c>
      <c r="B493" s="15">
        <v>612100</v>
      </c>
      <c r="C493" s="16" t="s">
        <v>413</v>
      </c>
      <c r="D493" s="20">
        <f t="shared" si="116"/>
        <v>0</v>
      </c>
      <c r="E493" s="81"/>
      <c r="F493" s="19"/>
      <c r="G493" s="81"/>
      <c r="H493" s="81"/>
      <c r="I493" s="19"/>
      <c r="J493" s="81"/>
      <c r="K493" s="62"/>
      <c r="L493" s="93"/>
      <c r="M493" s="21"/>
      <c r="N493" s="70"/>
    </row>
    <row r="494" spans="1:14" ht="12.75" customHeight="1" x14ac:dyDescent="0.25">
      <c r="A494" s="36">
        <v>5401</v>
      </c>
      <c r="B494" s="15">
        <v>612200</v>
      </c>
      <c r="C494" s="16" t="s">
        <v>414</v>
      </c>
      <c r="D494" s="20">
        <f t="shared" si="116"/>
        <v>0</v>
      </c>
      <c r="E494" s="81"/>
      <c r="F494" s="19"/>
      <c r="G494" s="81"/>
      <c r="H494" s="81"/>
      <c r="I494" s="19"/>
      <c r="J494" s="81"/>
      <c r="K494" s="62"/>
      <c r="L494" s="93"/>
      <c r="M494" s="21"/>
      <c r="N494" s="70"/>
    </row>
    <row r="495" spans="1:14" ht="15.75" customHeight="1" x14ac:dyDescent="0.25">
      <c r="A495" s="36">
        <v>5402</v>
      </c>
      <c r="B495" s="15">
        <v>612300</v>
      </c>
      <c r="C495" s="16" t="s">
        <v>415</v>
      </c>
      <c r="D495" s="20">
        <f t="shared" si="116"/>
        <v>0</v>
      </c>
      <c r="E495" s="81"/>
      <c r="F495" s="19"/>
      <c r="G495" s="81"/>
      <c r="H495" s="81"/>
      <c r="I495" s="19"/>
      <c r="J495" s="81"/>
      <c r="K495" s="62"/>
      <c r="L495" s="93"/>
      <c r="M495" s="21"/>
      <c r="N495" s="70"/>
    </row>
    <row r="496" spans="1:14" ht="12.75" customHeight="1" x14ac:dyDescent="0.25">
      <c r="A496" s="36">
        <v>5403</v>
      </c>
      <c r="B496" s="15">
        <v>612400</v>
      </c>
      <c r="C496" s="16" t="s">
        <v>416</v>
      </c>
      <c r="D496" s="20">
        <f t="shared" si="116"/>
        <v>0</v>
      </c>
      <c r="E496" s="81"/>
      <c r="F496" s="19"/>
      <c r="G496" s="81"/>
      <c r="H496" s="81"/>
      <c r="I496" s="19"/>
      <c r="J496" s="81"/>
      <c r="K496" s="62"/>
      <c r="L496" s="93"/>
      <c r="M496" s="21"/>
      <c r="N496" s="70"/>
    </row>
    <row r="497" spans="1:14" ht="11.25" customHeight="1" x14ac:dyDescent="0.25">
      <c r="A497" s="36">
        <v>5404</v>
      </c>
      <c r="B497" s="15">
        <v>612500</v>
      </c>
      <c r="C497" s="16" t="s">
        <v>417</v>
      </c>
      <c r="D497" s="20">
        <f t="shared" si="116"/>
        <v>0</v>
      </c>
      <c r="E497" s="81"/>
      <c r="F497" s="19"/>
      <c r="G497" s="81"/>
      <c r="H497" s="81"/>
      <c r="I497" s="19"/>
      <c r="J497" s="81"/>
      <c r="K497" s="62"/>
      <c r="L497" s="93"/>
      <c r="M497" s="21"/>
      <c r="N497" s="70"/>
    </row>
    <row r="498" spans="1:14" ht="12" customHeight="1" x14ac:dyDescent="0.25">
      <c r="A498" s="36">
        <v>5405</v>
      </c>
      <c r="B498" s="15">
        <v>612600</v>
      </c>
      <c r="C498" s="16" t="s">
        <v>418</v>
      </c>
      <c r="D498" s="20">
        <f t="shared" si="116"/>
        <v>0</v>
      </c>
      <c r="E498" s="81"/>
      <c r="F498" s="19"/>
      <c r="G498" s="81"/>
      <c r="H498" s="81"/>
      <c r="I498" s="19"/>
      <c r="J498" s="81"/>
      <c r="K498" s="62"/>
      <c r="L498" s="93"/>
      <c r="M498" s="21"/>
      <c r="N498" s="70"/>
    </row>
    <row r="499" spans="1:14" ht="12" customHeight="1" x14ac:dyDescent="0.25">
      <c r="A499" s="36">
        <v>5406</v>
      </c>
      <c r="B499" s="15">
        <v>612900</v>
      </c>
      <c r="C499" s="16" t="s">
        <v>163</v>
      </c>
      <c r="D499" s="20">
        <f t="shared" si="116"/>
        <v>0</v>
      </c>
      <c r="E499" s="81"/>
      <c r="F499" s="19"/>
      <c r="G499" s="81"/>
      <c r="H499" s="81"/>
      <c r="I499" s="19"/>
      <c r="J499" s="81"/>
      <c r="K499" s="62"/>
      <c r="L499" s="93"/>
      <c r="M499" s="21"/>
      <c r="N499" s="70"/>
    </row>
    <row r="500" spans="1:14" ht="25.5" x14ac:dyDescent="0.25">
      <c r="A500" s="35">
        <v>5407</v>
      </c>
      <c r="B500" s="5">
        <v>613000</v>
      </c>
      <c r="C500" s="10" t="s">
        <v>419</v>
      </c>
      <c r="D500" s="11">
        <f t="shared" si="116"/>
        <v>0</v>
      </c>
      <c r="E500" s="79">
        <f t="shared" ref="E500:M500" si="131">E501</f>
        <v>0</v>
      </c>
      <c r="F500" s="11">
        <f t="shared" si="131"/>
        <v>0</v>
      </c>
      <c r="G500" s="79">
        <f t="shared" si="131"/>
        <v>0</v>
      </c>
      <c r="H500" s="79">
        <f t="shared" si="131"/>
        <v>0</v>
      </c>
      <c r="I500" s="11">
        <f t="shared" si="131"/>
        <v>0</v>
      </c>
      <c r="J500" s="79">
        <f t="shared" si="131"/>
        <v>0</v>
      </c>
      <c r="K500" s="11">
        <f t="shared" si="131"/>
        <v>0</v>
      </c>
      <c r="L500" s="79">
        <f t="shared" si="131"/>
        <v>0</v>
      </c>
      <c r="M500" s="12">
        <f t="shared" si="131"/>
        <v>0</v>
      </c>
      <c r="N500" s="56"/>
    </row>
    <row r="501" spans="1:14" x14ac:dyDescent="0.25">
      <c r="A501" s="36">
        <v>5408</v>
      </c>
      <c r="B501" s="15">
        <v>613100</v>
      </c>
      <c r="C501" s="16" t="s">
        <v>420</v>
      </c>
      <c r="D501" s="20">
        <f t="shared" si="116"/>
        <v>0</v>
      </c>
      <c r="E501" s="81"/>
      <c r="F501" s="19"/>
      <c r="G501" s="81"/>
      <c r="H501" s="81"/>
      <c r="I501" s="19"/>
      <c r="J501" s="81"/>
      <c r="K501" s="62"/>
      <c r="L501" s="93"/>
      <c r="M501" s="21"/>
      <c r="N501" s="70"/>
    </row>
    <row r="502" spans="1:14" ht="25.5" x14ac:dyDescent="0.25">
      <c r="A502" s="35">
        <v>5409</v>
      </c>
      <c r="B502" s="5">
        <v>614000</v>
      </c>
      <c r="C502" s="10" t="s">
        <v>421</v>
      </c>
      <c r="D502" s="11">
        <f t="shared" si="116"/>
        <v>0</v>
      </c>
      <c r="E502" s="79">
        <f t="shared" ref="E502:M504" si="132">E503</f>
        <v>0</v>
      </c>
      <c r="F502" s="11">
        <f t="shared" si="132"/>
        <v>0</v>
      </c>
      <c r="G502" s="79">
        <f t="shared" si="132"/>
        <v>0</v>
      </c>
      <c r="H502" s="79">
        <f t="shared" si="132"/>
        <v>0</v>
      </c>
      <c r="I502" s="11">
        <f t="shared" si="132"/>
        <v>0</v>
      </c>
      <c r="J502" s="79">
        <f t="shared" si="132"/>
        <v>0</v>
      </c>
      <c r="K502" s="11">
        <f t="shared" si="132"/>
        <v>0</v>
      </c>
      <c r="L502" s="79">
        <f t="shared" si="132"/>
        <v>0</v>
      </c>
      <c r="M502" s="12">
        <f t="shared" si="132"/>
        <v>0</v>
      </c>
      <c r="N502" s="56"/>
    </row>
    <row r="503" spans="1:14" x14ac:dyDescent="0.25">
      <c r="A503" s="36">
        <v>5410</v>
      </c>
      <c r="B503" s="15">
        <v>614100</v>
      </c>
      <c r="C503" s="16" t="s">
        <v>422</v>
      </c>
      <c r="D503" s="20">
        <f t="shared" si="116"/>
        <v>0</v>
      </c>
      <c r="E503" s="81"/>
      <c r="F503" s="19"/>
      <c r="G503" s="81"/>
      <c r="H503" s="81"/>
      <c r="I503" s="19"/>
      <c r="J503" s="81"/>
      <c r="K503" s="62"/>
      <c r="L503" s="93"/>
      <c r="M503" s="21"/>
      <c r="N503" s="70"/>
    </row>
    <row r="504" spans="1:14" ht="38.25" x14ac:dyDescent="0.25">
      <c r="A504" s="35">
        <v>5411</v>
      </c>
      <c r="B504" s="5">
        <v>615000</v>
      </c>
      <c r="C504" s="10" t="s">
        <v>423</v>
      </c>
      <c r="D504" s="11">
        <f t="shared" si="116"/>
        <v>0</v>
      </c>
      <c r="E504" s="79">
        <f t="shared" si="132"/>
        <v>0</v>
      </c>
      <c r="F504" s="11">
        <f t="shared" si="132"/>
        <v>0</v>
      </c>
      <c r="G504" s="79">
        <f t="shared" si="132"/>
        <v>0</v>
      </c>
      <c r="H504" s="79">
        <f t="shared" si="132"/>
        <v>0</v>
      </c>
      <c r="I504" s="11">
        <f t="shared" si="132"/>
        <v>0</v>
      </c>
      <c r="J504" s="79">
        <f t="shared" si="132"/>
        <v>0</v>
      </c>
      <c r="K504" s="11">
        <f t="shared" si="132"/>
        <v>0</v>
      </c>
      <c r="L504" s="79">
        <f t="shared" si="132"/>
        <v>0</v>
      </c>
      <c r="M504" s="12">
        <f t="shared" si="132"/>
        <v>0</v>
      </c>
      <c r="N504" s="56"/>
    </row>
    <row r="505" spans="1:14" ht="25.5" x14ac:dyDescent="0.25">
      <c r="A505" s="36">
        <v>5412</v>
      </c>
      <c r="B505" s="15">
        <v>615100</v>
      </c>
      <c r="C505" s="16" t="s">
        <v>424</v>
      </c>
      <c r="D505" s="20">
        <f t="shared" si="116"/>
        <v>0</v>
      </c>
      <c r="E505" s="81"/>
      <c r="F505" s="19"/>
      <c r="G505" s="81"/>
      <c r="H505" s="81"/>
      <c r="I505" s="19"/>
      <c r="J505" s="81"/>
      <c r="K505" s="62"/>
      <c r="L505" s="93"/>
      <c r="M505" s="21"/>
      <c r="N505" s="70"/>
    </row>
    <row r="506" spans="1:14" ht="25.5" x14ac:dyDescent="0.25">
      <c r="A506" s="35">
        <v>5413</v>
      </c>
      <c r="B506" s="5">
        <v>620000</v>
      </c>
      <c r="C506" s="10" t="s">
        <v>425</v>
      </c>
      <c r="D506" s="11">
        <f t="shared" si="116"/>
        <v>0</v>
      </c>
      <c r="E506" s="79">
        <f t="shared" ref="E506:M506" si="133">E507+E521+E530</f>
        <v>0</v>
      </c>
      <c r="F506" s="11">
        <f t="shared" si="133"/>
        <v>0</v>
      </c>
      <c r="G506" s="79">
        <f t="shared" si="133"/>
        <v>0</v>
      </c>
      <c r="H506" s="79">
        <f t="shared" si="133"/>
        <v>0</v>
      </c>
      <c r="I506" s="11">
        <f t="shared" si="133"/>
        <v>0</v>
      </c>
      <c r="J506" s="79">
        <f t="shared" si="133"/>
        <v>0</v>
      </c>
      <c r="K506" s="11">
        <f t="shared" si="133"/>
        <v>0</v>
      </c>
      <c r="L506" s="79">
        <f t="shared" si="133"/>
        <v>0</v>
      </c>
      <c r="M506" s="12">
        <f t="shared" si="133"/>
        <v>0</v>
      </c>
      <c r="N506" s="56"/>
    </row>
    <row r="507" spans="1:14" ht="25.5" x14ac:dyDescent="0.25">
      <c r="A507" s="35">
        <v>5414</v>
      </c>
      <c r="B507" s="5">
        <v>621000</v>
      </c>
      <c r="C507" s="10" t="s">
        <v>426</v>
      </c>
      <c r="D507" s="11">
        <f t="shared" si="116"/>
        <v>0</v>
      </c>
      <c r="E507" s="79">
        <f>SUM(E508+E513+E514+E515+E516+E517+E518+E519+E520)</f>
        <v>0</v>
      </c>
      <c r="F507" s="11">
        <f t="shared" ref="F507:M507" si="134">SUM(F508+F513+F514+F515+F516+F517+F518+F519+F520)</f>
        <v>0</v>
      </c>
      <c r="G507" s="79">
        <f t="shared" si="134"/>
        <v>0</v>
      </c>
      <c r="H507" s="79">
        <f t="shared" si="134"/>
        <v>0</v>
      </c>
      <c r="I507" s="11">
        <f t="shared" si="134"/>
        <v>0</v>
      </c>
      <c r="J507" s="79">
        <f t="shared" si="134"/>
        <v>0</v>
      </c>
      <c r="K507" s="11">
        <f t="shared" si="134"/>
        <v>0</v>
      </c>
      <c r="L507" s="79">
        <f t="shared" si="134"/>
        <v>0</v>
      </c>
      <c r="M507" s="11">
        <f t="shared" si="134"/>
        <v>0</v>
      </c>
      <c r="N507" s="56"/>
    </row>
    <row r="508" spans="1:14" ht="26.25" thickBot="1" x14ac:dyDescent="0.3">
      <c r="A508" s="36">
        <v>5415</v>
      </c>
      <c r="B508" s="15">
        <v>621100</v>
      </c>
      <c r="C508" s="16" t="s">
        <v>427</v>
      </c>
      <c r="D508" s="20">
        <f t="shared" si="116"/>
        <v>0</v>
      </c>
      <c r="E508" s="81"/>
      <c r="F508" s="19"/>
      <c r="G508" s="81"/>
      <c r="H508" s="81"/>
      <c r="I508" s="19"/>
      <c r="J508" s="81"/>
      <c r="K508" s="62"/>
      <c r="L508" s="93"/>
      <c r="M508" s="21"/>
      <c r="N508" s="70"/>
    </row>
    <row r="509" spans="1:14" ht="15" customHeight="1" x14ac:dyDescent="0.25">
      <c r="A509" s="116" t="s">
        <v>2</v>
      </c>
      <c r="B509" s="117" t="s">
        <v>3</v>
      </c>
      <c r="C509" s="118" t="s">
        <v>4</v>
      </c>
      <c r="D509" s="109" t="s">
        <v>471</v>
      </c>
      <c r="E509" s="121"/>
      <c r="F509" s="121"/>
      <c r="G509" s="121"/>
      <c r="H509" s="121"/>
      <c r="I509" s="121"/>
      <c r="J509" s="121"/>
      <c r="K509" s="122"/>
      <c r="L509" s="122"/>
      <c r="M509" s="123"/>
      <c r="N509" s="72"/>
    </row>
    <row r="510" spans="1:14" ht="15" customHeight="1" x14ac:dyDescent="0.25">
      <c r="A510" s="116"/>
      <c r="B510" s="117"/>
      <c r="C510" s="118"/>
      <c r="D510" s="104" t="s">
        <v>474</v>
      </c>
      <c r="E510" s="104" t="s">
        <v>186</v>
      </c>
      <c r="F510" s="120"/>
      <c r="G510" s="120"/>
      <c r="H510" s="120"/>
      <c r="I510" s="120"/>
      <c r="J510" s="114" t="s">
        <v>469</v>
      </c>
      <c r="K510" s="104" t="s">
        <v>7</v>
      </c>
      <c r="L510" s="105" t="s">
        <v>470</v>
      </c>
      <c r="M510" s="115" t="s">
        <v>8</v>
      </c>
      <c r="N510" s="66"/>
    </row>
    <row r="511" spans="1:14" ht="25.5" customHeight="1" x14ac:dyDescent="0.25">
      <c r="A511" s="116"/>
      <c r="B511" s="117"/>
      <c r="C511" s="118"/>
      <c r="D511" s="120"/>
      <c r="E511" s="77" t="s">
        <v>473</v>
      </c>
      <c r="F511" s="58" t="s">
        <v>9</v>
      </c>
      <c r="G511" s="77" t="s">
        <v>467</v>
      </c>
      <c r="H511" s="77" t="s">
        <v>468</v>
      </c>
      <c r="I511" s="58" t="s">
        <v>10</v>
      </c>
      <c r="J511" s="114"/>
      <c r="K511" s="104"/>
      <c r="L511" s="105"/>
      <c r="M511" s="115"/>
      <c r="N511" s="72"/>
    </row>
    <row r="512" spans="1:14" ht="12.75" customHeight="1" x14ac:dyDescent="0.25">
      <c r="A512" s="37" t="s">
        <v>16</v>
      </c>
      <c r="B512" s="18" t="s">
        <v>17</v>
      </c>
      <c r="C512" s="18" t="s">
        <v>18</v>
      </c>
      <c r="D512" s="7">
        <v>4</v>
      </c>
      <c r="E512" s="78">
        <v>5</v>
      </c>
      <c r="F512" s="7">
        <v>6</v>
      </c>
      <c r="G512" s="78">
        <v>7</v>
      </c>
      <c r="H512" s="78">
        <v>8</v>
      </c>
      <c r="I512" s="7">
        <v>9</v>
      </c>
      <c r="J512" s="78">
        <v>10</v>
      </c>
      <c r="K512" s="59">
        <v>11</v>
      </c>
      <c r="L512" s="91">
        <v>12</v>
      </c>
      <c r="M512" s="8">
        <v>13</v>
      </c>
      <c r="N512" s="73"/>
    </row>
    <row r="513" spans="1:14" ht="11.25" customHeight="1" x14ac:dyDescent="0.25">
      <c r="A513" s="36">
        <v>5416</v>
      </c>
      <c r="B513" s="15">
        <v>621200</v>
      </c>
      <c r="C513" s="16" t="s">
        <v>428</v>
      </c>
      <c r="D513" s="20">
        <f t="shared" si="116"/>
        <v>0</v>
      </c>
      <c r="E513" s="81"/>
      <c r="F513" s="19"/>
      <c r="G513" s="81"/>
      <c r="H513" s="81"/>
      <c r="I513" s="19"/>
      <c r="J513" s="81"/>
      <c r="K513" s="62"/>
      <c r="L513" s="93"/>
      <c r="M513" s="21"/>
      <c r="N513" s="70"/>
    </row>
    <row r="514" spans="1:14" ht="23.25" customHeight="1" x14ac:dyDescent="0.25">
      <c r="A514" s="36">
        <v>5417</v>
      </c>
      <c r="B514" s="15">
        <v>621300</v>
      </c>
      <c r="C514" s="16" t="s">
        <v>429</v>
      </c>
      <c r="D514" s="20">
        <f t="shared" si="116"/>
        <v>0</v>
      </c>
      <c r="E514" s="81"/>
      <c r="F514" s="19"/>
      <c r="G514" s="81"/>
      <c r="H514" s="81"/>
      <c r="I514" s="19"/>
      <c r="J514" s="81"/>
      <c r="K514" s="62"/>
      <c r="L514" s="93"/>
      <c r="M514" s="21"/>
      <c r="N514" s="70"/>
    </row>
    <row r="515" spans="1:14" ht="12.75" customHeight="1" x14ac:dyDescent="0.25">
      <c r="A515" s="36">
        <v>5418</v>
      </c>
      <c r="B515" s="15">
        <v>621400</v>
      </c>
      <c r="C515" s="16" t="s">
        <v>430</v>
      </c>
      <c r="D515" s="20">
        <f t="shared" si="116"/>
        <v>0</v>
      </c>
      <c r="E515" s="81"/>
      <c r="F515" s="19"/>
      <c r="G515" s="81"/>
      <c r="H515" s="81"/>
      <c r="I515" s="19"/>
      <c r="J515" s="81"/>
      <c r="K515" s="62"/>
      <c r="L515" s="93"/>
      <c r="M515" s="21"/>
      <c r="N515" s="70"/>
    </row>
    <row r="516" spans="1:14" ht="24" customHeight="1" x14ac:dyDescent="0.25">
      <c r="A516" s="36">
        <v>5419</v>
      </c>
      <c r="B516" s="15">
        <v>621500</v>
      </c>
      <c r="C516" s="16" t="s">
        <v>431</v>
      </c>
      <c r="D516" s="20">
        <f t="shared" si="116"/>
        <v>0</v>
      </c>
      <c r="E516" s="81"/>
      <c r="F516" s="19"/>
      <c r="G516" s="81"/>
      <c r="H516" s="81"/>
      <c r="I516" s="19"/>
      <c r="J516" s="81"/>
      <c r="K516" s="62"/>
      <c r="L516" s="93"/>
      <c r="M516" s="21"/>
      <c r="N516" s="70"/>
    </row>
    <row r="517" spans="1:14" ht="23.25" customHeight="1" x14ac:dyDescent="0.25">
      <c r="A517" s="36">
        <v>5420</v>
      </c>
      <c r="B517" s="15">
        <v>621600</v>
      </c>
      <c r="C517" s="16" t="s">
        <v>432</v>
      </c>
      <c r="D517" s="20">
        <f t="shared" si="116"/>
        <v>0</v>
      </c>
      <c r="E517" s="81"/>
      <c r="F517" s="19"/>
      <c r="G517" s="81"/>
      <c r="H517" s="81"/>
      <c r="I517" s="19"/>
      <c r="J517" s="81"/>
      <c r="K517" s="62"/>
      <c r="L517" s="93"/>
      <c r="M517" s="21"/>
      <c r="N517" s="70"/>
    </row>
    <row r="518" spans="1:14" ht="25.5" x14ac:dyDescent="0.25">
      <c r="A518" s="36">
        <v>5421</v>
      </c>
      <c r="B518" s="15">
        <v>621700</v>
      </c>
      <c r="C518" s="16" t="s">
        <v>433</v>
      </c>
      <c r="D518" s="20">
        <f t="shared" si="116"/>
        <v>0</v>
      </c>
      <c r="E518" s="81"/>
      <c r="F518" s="19"/>
      <c r="G518" s="81"/>
      <c r="H518" s="81"/>
      <c r="I518" s="19"/>
      <c r="J518" s="81"/>
      <c r="K518" s="62"/>
      <c r="L518" s="93"/>
      <c r="M518" s="21"/>
      <c r="N518" s="70"/>
    </row>
    <row r="519" spans="1:14" ht="25.5" x14ac:dyDescent="0.25">
      <c r="A519" s="36">
        <v>5422</v>
      </c>
      <c r="B519" s="15">
        <v>621800</v>
      </c>
      <c r="C519" s="16" t="s">
        <v>434</v>
      </c>
      <c r="D519" s="20">
        <f t="shared" si="116"/>
        <v>0</v>
      </c>
      <c r="E519" s="81"/>
      <c r="F519" s="19"/>
      <c r="G519" s="81"/>
      <c r="H519" s="81"/>
      <c r="I519" s="19"/>
      <c r="J519" s="81"/>
      <c r="K519" s="62"/>
      <c r="L519" s="93"/>
      <c r="M519" s="21"/>
      <c r="N519" s="70"/>
    </row>
    <row r="520" spans="1:14" ht="25.5" x14ac:dyDescent="0.25">
      <c r="A520" s="36">
        <v>5423</v>
      </c>
      <c r="B520" s="15">
        <v>621900</v>
      </c>
      <c r="C520" s="16" t="s">
        <v>435</v>
      </c>
      <c r="D520" s="20">
        <f t="shared" si="116"/>
        <v>0</v>
      </c>
      <c r="E520" s="81"/>
      <c r="F520" s="19"/>
      <c r="G520" s="81"/>
      <c r="H520" s="81"/>
      <c r="I520" s="19"/>
      <c r="J520" s="81"/>
      <c r="K520" s="62"/>
      <c r="L520" s="93"/>
      <c r="M520" s="21"/>
      <c r="N520" s="70"/>
    </row>
    <row r="521" spans="1:14" ht="25.5" x14ac:dyDescent="0.25">
      <c r="A521" s="35">
        <v>5424</v>
      </c>
      <c r="B521" s="5">
        <v>622000</v>
      </c>
      <c r="C521" s="10" t="s">
        <v>436</v>
      </c>
      <c r="D521" s="11">
        <f t="shared" si="116"/>
        <v>0</v>
      </c>
      <c r="E521" s="79">
        <f t="shared" ref="E521:M521" si="135">SUM(E522:E529)</f>
        <v>0</v>
      </c>
      <c r="F521" s="11">
        <f t="shared" si="135"/>
        <v>0</v>
      </c>
      <c r="G521" s="79">
        <f t="shared" si="135"/>
        <v>0</v>
      </c>
      <c r="H521" s="79">
        <f t="shared" si="135"/>
        <v>0</v>
      </c>
      <c r="I521" s="11">
        <f t="shared" si="135"/>
        <v>0</v>
      </c>
      <c r="J521" s="79">
        <f t="shared" si="135"/>
        <v>0</v>
      </c>
      <c r="K521" s="11">
        <f t="shared" si="135"/>
        <v>0</v>
      </c>
      <c r="L521" s="79">
        <f t="shared" si="135"/>
        <v>0</v>
      </c>
      <c r="M521" s="12">
        <f t="shared" si="135"/>
        <v>0</v>
      </c>
      <c r="N521" s="56"/>
    </row>
    <row r="522" spans="1:14" ht="25.5" x14ac:dyDescent="0.25">
      <c r="A522" s="36">
        <v>5425</v>
      </c>
      <c r="B522" s="15">
        <v>622100</v>
      </c>
      <c r="C522" s="16" t="s">
        <v>437</v>
      </c>
      <c r="D522" s="20">
        <f t="shared" si="116"/>
        <v>0</v>
      </c>
      <c r="E522" s="81"/>
      <c r="F522" s="19"/>
      <c r="G522" s="81"/>
      <c r="H522" s="81"/>
      <c r="I522" s="19"/>
      <c r="J522" s="81"/>
      <c r="K522" s="62"/>
      <c r="L522" s="93"/>
      <c r="M522" s="21"/>
      <c r="N522" s="70"/>
    </row>
    <row r="523" spans="1:14" x14ac:dyDescent="0.25">
      <c r="A523" s="36">
        <v>5426</v>
      </c>
      <c r="B523" s="15">
        <v>622200</v>
      </c>
      <c r="C523" s="16" t="s">
        <v>438</v>
      </c>
      <c r="D523" s="20">
        <f t="shared" si="116"/>
        <v>0</v>
      </c>
      <c r="E523" s="81"/>
      <c r="F523" s="19"/>
      <c r="G523" s="81"/>
      <c r="H523" s="81"/>
      <c r="I523" s="19"/>
      <c r="J523" s="81"/>
      <c r="K523" s="62"/>
      <c r="L523" s="93"/>
      <c r="M523" s="21"/>
      <c r="N523" s="70"/>
    </row>
    <row r="524" spans="1:14" x14ac:dyDescent="0.25">
      <c r="A524" s="36">
        <v>5427</v>
      </c>
      <c r="B524" s="15">
        <v>622300</v>
      </c>
      <c r="C524" s="16" t="s">
        <v>439</v>
      </c>
      <c r="D524" s="20">
        <f t="shared" si="116"/>
        <v>0</v>
      </c>
      <c r="E524" s="81"/>
      <c r="F524" s="19"/>
      <c r="G524" s="81"/>
      <c r="H524" s="81"/>
      <c r="I524" s="19"/>
      <c r="J524" s="81"/>
      <c r="K524" s="62"/>
      <c r="L524" s="93"/>
      <c r="M524" s="21"/>
      <c r="N524" s="70"/>
    </row>
    <row r="525" spans="1:14" ht="13.5" customHeight="1" x14ac:dyDescent="0.25">
      <c r="A525" s="36">
        <v>5428</v>
      </c>
      <c r="B525" s="15">
        <v>622400</v>
      </c>
      <c r="C525" s="16" t="s">
        <v>440</v>
      </c>
      <c r="D525" s="20">
        <f t="shared" si="116"/>
        <v>0</v>
      </c>
      <c r="E525" s="81"/>
      <c r="F525" s="19"/>
      <c r="G525" s="81"/>
      <c r="H525" s="81"/>
      <c r="I525" s="19"/>
      <c r="J525" s="81"/>
      <c r="K525" s="62"/>
      <c r="L525" s="93"/>
      <c r="M525" s="21"/>
      <c r="N525" s="70"/>
    </row>
    <row r="526" spans="1:14" ht="13.5" customHeight="1" x14ac:dyDescent="0.25">
      <c r="A526" s="36">
        <v>5429</v>
      </c>
      <c r="B526" s="15">
        <v>622500</v>
      </c>
      <c r="C526" s="16" t="s">
        <v>441</v>
      </c>
      <c r="D526" s="20">
        <f t="shared" si="116"/>
        <v>0</v>
      </c>
      <c r="E526" s="81"/>
      <c r="F526" s="19"/>
      <c r="G526" s="81"/>
      <c r="H526" s="81"/>
      <c r="I526" s="19"/>
      <c r="J526" s="81"/>
      <c r="K526" s="62"/>
      <c r="L526" s="93"/>
      <c r="M526" s="21"/>
      <c r="N526" s="70"/>
    </row>
    <row r="527" spans="1:14" ht="12.75" customHeight="1" x14ac:dyDescent="0.25">
      <c r="A527" s="36">
        <v>5430</v>
      </c>
      <c r="B527" s="15">
        <v>622600</v>
      </c>
      <c r="C527" s="16" t="s">
        <v>442</v>
      </c>
      <c r="D527" s="20">
        <f t="shared" ref="D527:D532" si="136">SUM(E527:M527)</f>
        <v>0</v>
      </c>
      <c r="E527" s="81"/>
      <c r="F527" s="19"/>
      <c r="G527" s="81"/>
      <c r="H527" s="81"/>
      <c r="I527" s="19"/>
      <c r="J527" s="81"/>
      <c r="K527" s="62"/>
      <c r="L527" s="93"/>
      <c r="M527" s="21"/>
      <c r="N527" s="70"/>
    </row>
    <row r="528" spans="1:14" ht="12" customHeight="1" x14ac:dyDescent="0.25">
      <c r="A528" s="36">
        <v>5431</v>
      </c>
      <c r="B528" s="15">
        <v>622700</v>
      </c>
      <c r="C528" s="16" t="s">
        <v>443</v>
      </c>
      <c r="D528" s="20">
        <f t="shared" si="136"/>
        <v>0</v>
      </c>
      <c r="E528" s="81"/>
      <c r="F528" s="19"/>
      <c r="G528" s="81"/>
      <c r="H528" s="81"/>
      <c r="I528" s="19"/>
      <c r="J528" s="81"/>
      <c r="K528" s="62"/>
      <c r="L528" s="93"/>
      <c r="M528" s="21"/>
      <c r="N528" s="70"/>
    </row>
    <row r="529" spans="1:14" x14ac:dyDescent="0.25">
      <c r="A529" s="36">
        <v>5432</v>
      </c>
      <c r="B529" s="15">
        <v>622800</v>
      </c>
      <c r="C529" s="16" t="s">
        <v>444</v>
      </c>
      <c r="D529" s="20">
        <f t="shared" si="136"/>
        <v>0</v>
      </c>
      <c r="E529" s="81"/>
      <c r="F529" s="19"/>
      <c r="G529" s="81"/>
      <c r="H529" s="81"/>
      <c r="I529" s="19"/>
      <c r="J529" s="81"/>
      <c r="K529" s="62"/>
      <c r="L529" s="93"/>
      <c r="M529" s="21"/>
      <c r="N529" s="70"/>
    </row>
    <row r="530" spans="1:14" ht="63.75" x14ac:dyDescent="0.25">
      <c r="A530" s="35">
        <v>5433</v>
      </c>
      <c r="B530" s="5">
        <v>623000</v>
      </c>
      <c r="C530" s="10" t="s">
        <v>445</v>
      </c>
      <c r="D530" s="11">
        <f t="shared" si="136"/>
        <v>0</v>
      </c>
      <c r="E530" s="79">
        <f t="shared" ref="E530:M530" si="137">E531</f>
        <v>0</v>
      </c>
      <c r="F530" s="11">
        <f t="shared" si="137"/>
        <v>0</v>
      </c>
      <c r="G530" s="79">
        <f t="shared" si="137"/>
        <v>0</v>
      </c>
      <c r="H530" s="79">
        <f t="shared" si="137"/>
        <v>0</v>
      </c>
      <c r="I530" s="11">
        <f t="shared" si="137"/>
        <v>0</v>
      </c>
      <c r="J530" s="79">
        <f t="shared" si="137"/>
        <v>0</v>
      </c>
      <c r="K530" s="11">
        <f t="shared" si="137"/>
        <v>0</v>
      </c>
      <c r="L530" s="79">
        <f t="shared" si="137"/>
        <v>0</v>
      </c>
      <c r="M530" s="12">
        <f t="shared" si="137"/>
        <v>0</v>
      </c>
      <c r="N530" s="56"/>
    </row>
    <row r="531" spans="1:14" ht="38.25" x14ac:dyDescent="0.25">
      <c r="A531" s="36">
        <v>5434</v>
      </c>
      <c r="B531" s="15">
        <v>623100</v>
      </c>
      <c r="C531" s="16" t="s">
        <v>446</v>
      </c>
      <c r="D531" s="20">
        <f t="shared" si="136"/>
        <v>0</v>
      </c>
      <c r="E531" s="81"/>
      <c r="F531" s="19"/>
      <c r="G531" s="81"/>
      <c r="H531" s="81"/>
      <c r="I531" s="19"/>
      <c r="J531" s="81"/>
      <c r="K531" s="62"/>
      <c r="L531" s="93"/>
      <c r="M531" s="21"/>
      <c r="N531" s="70"/>
    </row>
    <row r="532" spans="1:14" ht="26.25" thickBot="1" x14ac:dyDescent="0.3">
      <c r="A532" s="40">
        <v>5435</v>
      </c>
      <c r="B532" s="27"/>
      <c r="C532" s="28" t="s">
        <v>447</v>
      </c>
      <c r="D532" s="29">
        <f t="shared" si="136"/>
        <v>2122565</v>
      </c>
      <c r="E532" s="84">
        <f t="shared" ref="E532:M532" si="138">E229+E476</f>
        <v>2637</v>
      </c>
      <c r="F532" s="29">
        <f t="shared" si="138"/>
        <v>91278</v>
      </c>
      <c r="G532" s="84">
        <f t="shared" si="138"/>
        <v>12</v>
      </c>
      <c r="H532" s="84">
        <f t="shared" si="138"/>
        <v>1233</v>
      </c>
      <c r="I532" s="29">
        <f t="shared" si="138"/>
        <v>2006023</v>
      </c>
      <c r="J532" s="84">
        <f t="shared" si="138"/>
        <v>6226</v>
      </c>
      <c r="K532" s="29">
        <f t="shared" si="138"/>
        <v>3420</v>
      </c>
      <c r="L532" s="84">
        <f t="shared" si="138"/>
        <v>3768</v>
      </c>
      <c r="M532" s="30">
        <f t="shared" si="138"/>
        <v>7968</v>
      </c>
      <c r="N532" s="56"/>
    </row>
    <row r="533" spans="1:14" x14ac:dyDescent="0.25">
      <c r="A533" s="53"/>
      <c r="B533" s="54"/>
      <c r="C533" s="55"/>
      <c r="D533" s="56"/>
      <c r="E533" s="87"/>
      <c r="F533" s="56"/>
      <c r="G533" s="87"/>
      <c r="H533" s="87"/>
      <c r="I533" s="56"/>
      <c r="J533" s="87"/>
      <c r="K533" s="56"/>
      <c r="L533" s="87"/>
      <c r="M533" s="56"/>
      <c r="N533" s="56"/>
    </row>
    <row r="534" spans="1:14" x14ac:dyDescent="0.25">
      <c r="A534" s="31"/>
      <c r="B534" s="32"/>
      <c r="C534" s="32"/>
      <c r="D534" s="33"/>
      <c r="E534" s="85"/>
      <c r="F534" s="33"/>
      <c r="G534" s="85"/>
      <c r="H534" s="85"/>
      <c r="I534" s="33"/>
      <c r="J534" s="85"/>
      <c r="K534" s="33"/>
      <c r="L534" s="85"/>
      <c r="M534" s="33"/>
      <c r="N534" s="33"/>
    </row>
    <row r="535" spans="1:14" x14ac:dyDescent="0.25">
      <c r="A535" s="34" t="s">
        <v>448</v>
      </c>
      <c r="B535" s="32"/>
      <c r="C535" s="32"/>
      <c r="D535" s="33"/>
      <c r="E535" s="85"/>
      <c r="F535" s="33"/>
      <c r="G535" s="85"/>
      <c r="H535" s="85"/>
      <c r="I535" s="33"/>
      <c r="J535" s="85"/>
      <c r="K535" s="33"/>
      <c r="L535" s="85"/>
      <c r="M535" s="33"/>
      <c r="N535" s="33"/>
    </row>
    <row r="536" spans="1:14" ht="15.75" thickBot="1" x14ac:dyDescent="0.3">
      <c r="A536" s="31"/>
      <c r="B536" s="32"/>
      <c r="C536" s="32"/>
      <c r="D536" s="33"/>
      <c r="E536" s="85"/>
      <c r="F536" s="33"/>
      <c r="G536" s="85"/>
      <c r="H536" s="85"/>
      <c r="I536" s="33"/>
      <c r="J536" s="85"/>
      <c r="K536" s="33"/>
      <c r="L536" s="85"/>
      <c r="M536" s="33"/>
      <c r="N536" s="33"/>
    </row>
    <row r="537" spans="1:14" ht="15" customHeight="1" x14ac:dyDescent="0.25">
      <c r="A537" s="107" t="s">
        <v>2</v>
      </c>
      <c r="B537" s="109" t="s">
        <v>3</v>
      </c>
      <c r="C537" s="109" t="s">
        <v>4</v>
      </c>
      <c r="D537" s="109" t="s">
        <v>449</v>
      </c>
      <c r="E537" s="121"/>
      <c r="F537" s="121"/>
      <c r="G537" s="121"/>
      <c r="H537" s="121"/>
      <c r="I537" s="121"/>
      <c r="J537" s="121"/>
      <c r="K537" s="122"/>
      <c r="L537" s="122"/>
      <c r="M537" s="123"/>
      <c r="N537" s="66"/>
    </row>
    <row r="538" spans="1:14" ht="15" customHeight="1" x14ac:dyDescent="0.25">
      <c r="A538" s="108"/>
      <c r="B538" s="104"/>
      <c r="C538" s="104"/>
      <c r="D538" s="104" t="s">
        <v>474</v>
      </c>
      <c r="E538" s="104" t="s">
        <v>450</v>
      </c>
      <c r="F538" s="120"/>
      <c r="G538" s="120"/>
      <c r="H538" s="120"/>
      <c r="I538" s="120"/>
      <c r="J538" s="114" t="s">
        <v>469</v>
      </c>
      <c r="K538" s="104" t="s">
        <v>7</v>
      </c>
      <c r="L538" s="105" t="s">
        <v>470</v>
      </c>
      <c r="M538" s="115" t="s">
        <v>8</v>
      </c>
      <c r="N538" s="66"/>
    </row>
    <row r="539" spans="1:14" ht="25.5" customHeight="1" x14ac:dyDescent="0.25">
      <c r="A539" s="108"/>
      <c r="B539" s="104"/>
      <c r="C539" s="104"/>
      <c r="D539" s="120"/>
      <c r="E539" s="77" t="s">
        <v>473</v>
      </c>
      <c r="F539" s="58" t="s">
        <v>9</v>
      </c>
      <c r="G539" s="77" t="s">
        <v>467</v>
      </c>
      <c r="H539" s="77" t="s">
        <v>468</v>
      </c>
      <c r="I539" s="58" t="s">
        <v>10</v>
      </c>
      <c r="J539" s="114"/>
      <c r="K539" s="104"/>
      <c r="L539" s="105"/>
      <c r="M539" s="115"/>
      <c r="N539" s="66"/>
    </row>
    <row r="540" spans="1:14" x14ac:dyDescent="0.25">
      <c r="A540" s="13">
        <v>1</v>
      </c>
      <c r="B540" s="5">
        <v>2</v>
      </c>
      <c r="C540" s="5">
        <v>3</v>
      </c>
      <c r="D540" s="7">
        <v>4</v>
      </c>
      <c r="E540" s="78">
        <v>5</v>
      </c>
      <c r="F540" s="7">
        <v>6</v>
      </c>
      <c r="G540" s="78">
        <v>7</v>
      </c>
      <c r="H540" s="78">
        <v>8</v>
      </c>
      <c r="I540" s="7">
        <v>9</v>
      </c>
      <c r="J540" s="78">
        <v>10</v>
      </c>
      <c r="K540" s="59">
        <v>11</v>
      </c>
      <c r="L540" s="91">
        <v>12</v>
      </c>
      <c r="M540" s="8">
        <v>13</v>
      </c>
      <c r="N540" s="74"/>
    </row>
    <row r="541" spans="1:14" ht="38.25" x14ac:dyDescent="0.25">
      <c r="A541" s="13">
        <v>5436</v>
      </c>
      <c r="B541" s="5"/>
      <c r="C541" s="10" t="s">
        <v>451</v>
      </c>
      <c r="D541" s="11">
        <f>SUM(E541:M541)</f>
        <v>2122565</v>
      </c>
      <c r="E541" s="79">
        <f t="shared" ref="E541:M541" si="139">E18</f>
        <v>2637</v>
      </c>
      <c r="F541" s="11">
        <f t="shared" si="139"/>
        <v>91278</v>
      </c>
      <c r="G541" s="79">
        <f t="shared" si="139"/>
        <v>12</v>
      </c>
      <c r="H541" s="79">
        <f t="shared" si="139"/>
        <v>1233</v>
      </c>
      <c r="I541" s="11">
        <f t="shared" si="139"/>
        <v>2006023</v>
      </c>
      <c r="J541" s="79">
        <f t="shared" si="139"/>
        <v>6226</v>
      </c>
      <c r="K541" s="11">
        <f t="shared" si="139"/>
        <v>3420</v>
      </c>
      <c r="L541" s="79">
        <f t="shared" si="139"/>
        <v>3768</v>
      </c>
      <c r="M541" s="12">
        <f t="shared" si="139"/>
        <v>7968</v>
      </c>
      <c r="N541" s="56"/>
    </row>
    <row r="542" spans="1:14" ht="25.5" x14ac:dyDescent="0.25">
      <c r="A542" s="13">
        <v>5437</v>
      </c>
      <c r="B542" s="5"/>
      <c r="C542" s="10" t="s">
        <v>452</v>
      </c>
      <c r="D542" s="11">
        <f>SUM(E542:M542)</f>
        <v>2122565</v>
      </c>
      <c r="E542" s="79">
        <f t="shared" ref="E542:M542" si="140">E229</f>
        <v>2637</v>
      </c>
      <c r="F542" s="11">
        <f t="shared" si="140"/>
        <v>91278</v>
      </c>
      <c r="G542" s="79">
        <f t="shared" si="140"/>
        <v>12</v>
      </c>
      <c r="H542" s="79">
        <f t="shared" si="140"/>
        <v>1233</v>
      </c>
      <c r="I542" s="11">
        <f t="shared" si="140"/>
        <v>2006023</v>
      </c>
      <c r="J542" s="79">
        <f t="shared" si="140"/>
        <v>6226</v>
      </c>
      <c r="K542" s="11">
        <f t="shared" si="140"/>
        <v>3420</v>
      </c>
      <c r="L542" s="79">
        <f t="shared" si="140"/>
        <v>3768</v>
      </c>
      <c r="M542" s="12">
        <f t="shared" si="140"/>
        <v>7968</v>
      </c>
      <c r="N542" s="56"/>
    </row>
    <row r="543" spans="1:14" ht="25.5" x14ac:dyDescent="0.25">
      <c r="A543" s="14">
        <v>5438</v>
      </c>
      <c r="B543" s="15"/>
      <c r="C543" s="16" t="s">
        <v>453</v>
      </c>
      <c r="D543" s="20">
        <f>IF((D541-D542)&gt;0,D541-D542,0)</f>
        <v>0</v>
      </c>
      <c r="E543" s="88">
        <f t="shared" ref="E543:M543" si="141">IF((E541-E542)&gt;0,E541-E542,0)</f>
        <v>0</v>
      </c>
      <c r="F543" s="20">
        <f t="shared" si="141"/>
        <v>0</v>
      </c>
      <c r="G543" s="88">
        <f t="shared" si="141"/>
        <v>0</v>
      </c>
      <c r="H543" s="88"/>
      <c r="I543" s="20">
        <f t="shared" si="141"/>
        <v>0</v>
      </c>
      <c r="J543" s="88">
        <f t="shared" si="141"/>
        <v>0</v>
      </c>
      <c r="K543" s="65"/>
      <c r="L543" s="97"/>
      <c r="M543" s="41">
        <f t="shared" si="141"/>
        <v>0</v>
      </c>
      <c r="N543" s="75"/>
    </row>
    <row r="544" spans="1:14" ht="25.5" x14ac:dyDescent="0.25">
      <c r="A544" s="14">
        <v>5439</v>
      </c>
      <c r="B544" s="15"/>
      <c r="C544" s="16" t="s">
        <v>454</v>
      </c>
      <c r="D544" s="20">
        <f>IF((D542-D541)&gt;0,D542-D541,0)</f>
        <v>0</v>
      </c>
      <c r="E544" s="88">
        <f t="shared" ref="E544:M544" si="142">IF((E542-E541)&gt;0,E542-E541,0)</f>
        <v>0</v>
      </c>
      <c r="F544" s="20">
        <f t="shared" si="142"/>
        <v>0</v>
      </c>
      <c r="G544" s="88"/>
      <c r="H544" s="88"/>
      <c r="I544" s="20">
        <f t="shared" si="142"/>
        <v>0</v>
      </c>
      <c r="J544" s="88">
        <f t="shared" si="142"/>
        <v>0</v>
      </c>
      <c r="K544" s="65"/>
      <c r="L544" s="97"/>
      <c r="M544" s="41">
        <f t="shared" si="142"/>
        <v>0</v>
      </c>
      <c r="N544" s="75"/>
    </row>
    <row r="545" spans="1:14" ht="38.25" x14ac:dyDescent="0.25">
      <c r="A545" s="13">
        <v>5440</v>
      </c>
      <c r="B545" s="5">
        <v>900000</v>
      </c>
      <c r="C545" s="10" t="s">
        <v>455</v>
      </c>
      <c r="D545" s="11">
        <f>SUM(E545:M545)</f>
        <v>0</v>
      </c>
      <c r="E545" s="79">
        <f t="shared" ref="E545:M545" si="143">E172</f>
        <v>0</v>
      </c>
      <c r="F545" s="11">
        <f t="shared" si="143"/>
        <v>0</v>
      </c>
      <c r="G545" s="79">
        <f t="shared" si="143"/>
        <v>0</v>
      </c>
      <c r="H545" s="79">
        <f t="shared" si="143"/>
        <v>0</v>
      </c>
      <c r="I545" s="11">
        <f t="shared" si="143"/>
        <v>0</v>
      </c>
      <c r="J545" s="79">
        <f t="shared" si="143"/>
        <v>0</v>
      </c>
      <c r="K545" s="11">
        <f t="shared" si="143"/>
        <v>0</v>
      </c>
      <c r="L545" s="79">
        <f t="shared" si="143"/>
        <v>0</v>
      </c>
      <c r="M545" s="12">
        <f t="shared" si="143"/>
        <v>0</v>
      </c>
      <c r="N545" s="56"/>
    </row>
    <row r="546" spans="1:14" ht="38.25" x14ac:dyDescent="0.25">
      <c r="A546" s="13">
        <v>5441</v>
      </c>
      <c r="B546" s="5">
        <v>600000</v>
      </c>
      <c r="C546" s="10" t="s">
        <v>456</v>
      </c>
      <c r="D546" s="11">
        <f>SUM(E546:M546)</f>
        <v>0</v>
      </c>
      <c r="E546" s="79">
        <f t="shared" ref="E546:M546" si="144">E476</f>
        <v>0</v>
      </c>
      <c r="F546" s="11">
        <f t="shared" si="144"/>
        <v>0</v>
      </c>
      <c r="G546" s="79">
        <f t="shared" si="144"/>
        <v>0</v>
      </c>
      <c r="H546" s="79">
        <f t="shared" si="144"/>
        <v>0</v>
      </c>
      <c r="I546" s="11">
        <f t="shared" si="144"/>
        <v>0</v>
      </c>
      <c r="J546" s="79">
        <f t="shared" si="144"/>
        <v>0</v>
      </c>
      <c r="K546" s="11">
        <f t="shared" si="144"/>
        <v>0</v>
      </c>
      <c r="L546" s="79">
        <f t="shared" si="144"/>
        <v>0</v>
      </c>
      <c r="M546" s="12">
        <f t="shared" si="144"/>
        <v>0</v>
      </c>
      <c r="N546" s="56"/>
    </row>
    <row r="547" spans="1:14" x14ac:dyDescent="0.25">
      <c r="A547" s="13">
        <v>5442</v>
      </c>
      <c r="B547" s="5"/>
      <c r="C547" s="10" t="s">
        <v>457</v>
      </c>
      <c r="D547" s="11">
        <f>IF((D545-D546)&gt;0,D545-D546,0)</f>
        <v>0</v>
      </c>
      <c r="E547" s="79">
        <f t="shared" ref="E547:M547" si="145">IF((E545-E546)&gt;0,E545-E546,0)</f>
        <v>0</v>
      </c>
      <c r="F547" s="11">
        <f t="shared" si="145"/>
        <v>0</v>
      </c>
      <c r="G547" s="79">
        <f t="shared" si="145"/>
        <v>0</v>
      </c>
      <c r="H547" s="79">
        <f t="shared" si="145"/>
        <v>0</v>
      </c>
      <c r="I547" s="11">
        <f t="shared" si="145"/>
        <v>0</v>
      </c>
      <c r="J547" s="79">
        <f t="shared" si="145"/>
        <v>0</v>
      </c>
      <c r="K547" s="11">
        <f t="shared" si="145"/>
        <v>0</v>
      </c>
      <c r="L547" s="79">
        <f t="shared" si="145"/>
        <v>0</v>
      </c>
      <c r="M547" s="12">
        <f t="shared" si="145"/>
        <v>0</v>
      </c>
      <c r="N547" s="56"/>
    </row>
    <row r="548" spans="1:14" x14ac:dyDescent="0.25">
      <c r="A548" s="13">
        <v>5443</v>
      </c>
      <c r="B548" s="5"/>
      <c r="C548" s="10" t="s">
        <v>458</v>
      </c>
      <c r="D548" s="11">
        <f>IF((D546-D545)&gt;0,D546-D545,0)</f>
        <v>0</v>
      </c>
      <c r="E548" s="79">
        <f t="shared" ref="E548:M548" si="146">IF((E546-E545)&gt;0,E546-E545,0)</f>
        <v>0</v>
      </c>
      <c r="F548" s="11">
        <f t="shared" si="146"/>
        <v>0</v>
      </c>
      <c r="G548" s="79">
        <f t="shared" si="146"/>
        <v>0</v>
      </c>
      <c r="H548" s="79">
        <f t="shared" si="146"/>
        <v>0</v>
      </c>
      <c r="I548" s="11">
        <f t="shared" si="146"/>
        <v>0</v>
      </c>
      <c r="J548" s="79">
        <f t="shared" si="146"/>
        <v>0</v>
      </c>
      <c r="K548" s="11">
        <f t="shared" si="146"/>
        <v>0</v>
      </c>
      <c r="L548" s="79">
        <f t="shared" si="146"/>
        <v>0</v>
      </c>
      <c r="M548" s="12">
        <f t="shared" si="146"/>
        <v>0</v>
      </c>
      <c r="N548" s="56"/>
    </row>
    <row r="549" spans="1:14" ht="25.5" x14ac:dyDescent="0.25">
      <c r="A549" s="13">
        <v>5444</v>
      </c>
      <c r="B549" s="5"/>
      <c r="C549" s="10" t="s">
        <v>459</v>
      </c>
      <c r="D549" s="11">
        <f t="shared" ref="D549:M549" si="147">IF(D220-D532&gt;0,D220-D532,0)</f>
        <v>0</v>
      </c>
      <c r="E549" s="79">
        <f t="shared" si="147"/>
        <v>0</v>
      </c>
      <c r="F549" s="11">
        <f t="shared" si="147"/>
        <v>0</v>
      </c>
      <c r="G549" s="79">
        <f t="shared" si="147"/>
        <v>0</v>
      </c>
      <c r="H549" s="79">
        <f t="shared" si="147"/>
        <v>0</v>
      </c>
      <c r="I549" s="11">
        <f t="shared" si="147"/>
        <v>0</v>
      </c>
      <c r="J549" s="79">
        <f t="shared" si="147"/>
        <v>0</v>
      </c>
      <c r="K549" s="11">
        <f t="shared" si="147"/>
        <v>0</v>
      </c>
      <c r="L549" s="79">
        <f t="shared" si="147"/>
        <v>0</v>
      </c>
      <c r="M549" s="12">
        <f t="shared" si="147"/>
        <v>0</v>
      </c>
      <c r="N549" s="56"/>
    </row>
    <row r="550" spans="1:14" ht="26.25" thickBot="1" x14ac:dyDescent="0.3">
      <c r="A550" s="26">
        <v>5445</v>
      </c>
      <c r="B550" s="42"/>
      <c r="C550" s="28" t="s">
        <v>460</v>
      </c>
      <c r="D550" s="29">
        <f t="shared" ref="D550:M550" si="148">IF(D532-D220&gt;0,D532-D220,0)</f>
        <v>0</v>
      </c>
      <c r="E550" s="84">
        <f t="shared" si="148"/>
        <v>0</v>
      </c>
      <c r="F550" s="29">
        <f t="shared" si="148"/>
        <v>0</v>
      </c>
      <c r="G550" s="84">
        <f t="shared" si="148"/>
        <v>0</v>
      </c>
      <c r="H550" s="84">
        <f t="shared" si="148"/>
        <v>0</v>
      </c>
      <c r="I550" s="29">
        <f t="shared" si="148"/>
        <v>0</v>
      </c>
      <c r="J550" s="84">
        <f t="shared" si="148"/>
        <v>0</v>
      </c>
      <c r="K550" s="29">
        <f t="shared" si="148"/>
        <v>0</v>
      </c>
      <c r="L550" s="84">
        <f t="shared" si="148"/>
        <v>0</v>
      </c>
      <c r="M550" s="30">
        <f t="shared" si="148"/>
        <v>0</v>
      </c>
      <c r="N550" s="56"/>
    </row>
    <row r="551" spans="1:14" x14ac:dyDescent="0.25">
      <c r="A551" s="3"/>
      <c r="B551" s="2"/>
      <c r="C551" s="2"/>
    </row>
    <row r="552" spans="1:14" ht="15" customHeight="1" x14ac:dyDescent="0.25">
      <c r="A552" s="43" t="s">
        <v>461</v>
      </c>
      <c r="B552" s="44"/>
      <c r="C552" s="44"/>
      <c r="D552" s="102" t="s">
        <v>462</v>
      </c>
      <c r="E552" s="103"/>
      <c r="F552" s="103"/>
      <c r="G552" s="89"/>
      <c r="H552" s="89"/>
      <c r="I552" s="106" t="s">
        <v>463</v>
      </c>
      <c r="J552" s="106"/>
      <c r="K552" s="57"/>
      <c r="L552" s="90"/>
      <c r="M552" s="45"/>
      <c r="N552" s="45"/>
    </row>
    <row r="553" spans="1:14" x14ac:dyDescent="0.25">
      <c r="A553" s="46"/>
      <c r="B553" s="44"/>
      <c r="C553" s="44"/>
      <c r="D553" s="45"/>
      <c r="E553" s="89"/>
      <c r="F553" s="45"/>
      <c r="G553" s="89"/>
      <c r="H553" s="89"/>
      <c r="I553" s="45"/>
      <c r="J553" s="89"/>
      <c r="K553" s="45"/>
      <c r="L553" s="89"/>
      <c r="M553" s="45"/>
      <c r="N553" s="45"/>
    </row>
    <row r="554" spans="1:14" x14ac:dyDescent="0.25">
      <c r="A554" s="46"/>
      <c r="B554" s="44"/>
      <c r="C554" s="44"/>
      <c r="D554" s="101"/>
      <c r="E554" s="99"/>
      <c r="F554" s="100"/>
      <c r="G554" s="89"/>
      <c r="H554" s="89"/>
      <c r="I554" s="98"/>
      <c r="J554" s="99"/>
      <c r="K554" s="100"/>
      <c r="L554" s="99"/>
      <c r="M554" s="45"/>
      <c r="N554" s="45"/>
    </row>
    <row r="555" spans="1:14" x14ac:dyDescent="0.25">
      <c r="A555" s="46"/>
      <c r="B555" s="44"/>
      <c r="C555" s="44"/>
      <c r="D555" s="45"/>
      <c r="E555" s="89"/>
      <c r="F555" s="45"/>
      <c r="G555" s="89"/>
      <c r="H555" s="89"/>
      <c r="I555" s="45"/>
      <c r="J555" s="89"/>
      <c r="K555" s="45"/>
      <c r="L555" s="89"/>
      <c r="M555" s="45"/>
      <c r="N555" s="45"/>
    </row>
    <row r="556" spans="1:14" x14ac:dyDescent="0.25">
      <c r="A556" s="3"/>
      <c r="B556" s="2"/>
      <c r="C556" s="2"/>
      <c r="I556" s="106" t="s">
        <v>466</v>
      </c>
      <c r="J556" s="106"/>
      <c r="K556" s="57"/>
      <c r="L556" s="90"/>
    </row>
    <row r="557" spans="1:14" x14ac:dyDescent="0.25">
      <c r="A557" s="3"/>
      <c r="B557" s="2"/>
      <c r="C557" s="2"/>
      <c r="I557" s="57"/>
      <c r="J557" s="90"/>
      <c r="K557" s="57"/>
      <c r="L557" s="90"/>
    </row>
    <row r="558" spans="1:14" x14ac:dyDescent="0.25">
      <c r="A558" s="3"/>
      <c r="B558" s="2"/>
      <c r="C558" s="2"/>
      <c r="G558" s="89"/>
      <c r="H558" s="89"/>
      <c r="I558" s="101"/>
      <c r="J558" s="99"/>
      <c r="K558" s="100"/>
      <c r="L558" s="99"/>
      <c r="M558" s="45"/>
      <c r="N558" s="45"/>
    </row>
    <row r="559" spans="1:14" x14ac:dyDescent="0.25">
      <c r="A559" s="3"/>
      <c r="B559" s="2"/>
      <c r="C559" s="2"/>
    </row>
    <row r="560" spans="1:14" x14ac:dyDescent="0.25">
      <c r="A560" s="3"/>
      <c r="B560" s="2"/>
      <c r="C560" s="2"/>
    </row>
    <row r="561" spans="1:3" x14ac:dyDescent="0.25">
      <c r="A561" s="3"/>
      <c r="B561" s="2"/>
      <c r="C561" s="2"/>
    </row>
    <row r="562" spans="1:3" x14ac:dyDescent="0.25">
      <c r="A562" s="3"/>
      <c r="B562" s="2"/>
      <c r="C562" s="2"/>
    </row>
    <row r="563" spans="1:3" x14ac:dyDescent="0.25">
      <c r="A563" s="3"/>
      <c r="B563" s="2"/>
      <c r="C563" s="2"/>
    </row>
    <row r="564" spans="1:3" x14ac:dyDescent="0.25">
      <c r="A564" s="3"/>
      <c r="B564" s="2"/>
      <c r="C564" s="2"/>
    </row>
    <row r="565" spans="1:3" x14ac:dyDescent="0.25">
      <c r="A565" s="3"/>
      <c r="B565" s="2"/>
      <c r="C565" s="2"/>
    </row>
  </sheetData>
  <mergeCells count="213">
    <mergeCell ref="A537:A539"/>
    <mergeCell ref="B537:B539"/>
    <mergeCell ref="C537:C539"/>
    <mergeCell ref="D537:M537"/>
    <mergeCell ref="D538:D539"/>
    <mergeCell ref="E538:I538"/>
    <mergeCell ref="J538:J539"/>
    <mergeCell ref="M538:M539"/>
    <mergeCell ref="K538:K539"/>
    <mergeCell ref="L538:L539"/>
    <mergeCell ref="A509:A511"/>
    <mergeCell ref="B509:B511"/>
    <mergeCell ref="C509:C511"/>
    <mergeCell ref="D509:M509"/>
    <mergeCell ref="D510:D511"/>
    <mergeCell ref="E510:I510"/>
    <mergeCell ref="J510:J511"/>
    <mergeCell ref="M510:M511"/>
    <mergeCell ref="K510:K511"/>
    <mergeCell ref="L510:L511"/>
    <mergeCell ref="A482:A484"/>
    <mergeCell ref="B482:B484"/>
    <mergeCell ref="C482:C484"/>
    <mergeCell ref="D482:M482"/>
    <mergeCell ref="D483:D484"/>
    <mergeCell ref="E483:I483"/>
    <mergeCell ref="J483:J484"/>
    <mergeCell ref="M483:M484"/>
    <mergeCell ref="K483:K484"/>
    <mergeCell ref="L483:L484"/>
    <mergeCell ref="A454:A456"/>
    <mergeCell ref="B454:B456"/>
    <mergeCell ref="C454:C456"/>
    <mergeCell ref="D454:M454"/>
    <mergeCell ref="D455:D456"/>
    <mergeCell ref="E455:I455"/>
    <mergeCell ref="J455:J456"/>
    <mergeCell ref="M455:M456"/>
    <mergeCell ref="K455:K456"/>
    <mergeCell ref="L455:L456"/>
    <mergeCell ref="A420:A422"/>
    <mergeCell ref="B420:B422"/>
    <mergeCell ref="C420:C422"/>
    <mergeCell ref="D420:M420"/>
    <mergeCell ref="D421:D422"/>
    <mergeCell ref="E421:I421"/>
    <mergeCell ref="J421:J422"/>
    <mergeCell ref="M421:M422"/>
    <mergeCell ref="K421:K422"/>
    <mergeCell ref="L421:L422"/>
    <mergeCell ref="A392:A394"/>
    <mergeCell ref="B392:B394"/>
    <mergeCell ref="C392:C394"/>
    <mergeCell ref="D392:M392"/>
    <mergeCell ref="D393:D394"/>
    <mergeCell ref="E393:I393"/>
    <mergeCell ref="J393:J394"/>
    <mergeCell ref="M393:M394"/>
    <mergeCell ref="K393:K394"/>
    <mergeCell ref="L393:L394"/>
    <mergeCell ref="A367:A369"/>
    <mergeCell ref="B367:B369"/>
    <mergeCell ref="C367:C369"/>
    <mergeCell ref="D367:M367"/>
    <mergeCell ref="D368:D369"/>
    <mergeCell ref="E368:I368"/>
    <mergeCell ref="J368:J369"/>
    <mergeCell ref="M368:M369"/>
    <mergeCell ref="K368:K369"/>
    <mergeCell ref="L368:L369"/>
    <mergeCell ref="A341:A343"/>
    <mergeCell ref="B341:B343"/>
    <mergeCell ref="C341:C343"/>
    <mergeCell ref="D341:M341"/>
    <mergeCell ref="D342:D343"/>
    <mergeCell ref="E342:I342"/>
    <mergeCell ref="J342:J343"/>
    <mergeCell ref="M342:M343"/>
    <mergeCell ref="K342:K343"/>
    <mergeCell ref="L342:L343"/>
    <mergeCell ref="A311:A313"/>
    <mergeCell ref="B311:B313"/>
    <mergeCell ref="C311:C313"/>
    <mergeCell ref="D311:M311"/>
    <mergeCell ref="D312:D313"/>
    <mergeCell ref="E312:I312"/>
    <mergeCell ref="J312:J313"/>
    <mergeCell ref="M312:M313"/>
    <mergeCell ref="K312:K313"/>
    <mergeCell ref="L312:L313"/>
    <mergeCell ref="A280:A282"/>
    <mergeCell ref="B280:B282"/>
    <mergeCell ref="C280:C282"/>
    <mergeCell ref="D280:M280"/>
    <mergeCell ref="D281:D282"/>
    <mergeCell ref="E281:I281"/>
    <mergeCell ref="J281:J282"/>
    <mergeCell ref="M281:M282"/>
    <mergeCell ref="K281:K282"/>
    <mergeCell ref="L281:L282"/>
    <mergeCell ref="A244:A246"/>
    <mergeCell ref="B244:B246"/>
    <mergeCell ref="C244:C246"/>
    <mergeCell ref="D244:M244"/>
    <mergeCell ref="D245:D246"/>
    <mergeCell ref="E245:I245"/>
    <mergeCell ref="J245:J246"/>
    <mergeCell ref="M245:M246"/>
    <mergeCell ref="K245:K246"/>
    <mergeCell ref="L245:L246"/>
    <mergeCell ref="A225:A227"/>
    <mergeCell ref="B225:B227"/>
    <mergeCell ref="C225:C227"/>
    <mergeCell ref="D225:M225"/>
    <mergeCell ref="D226:D227"/>
    <mergeCell ref="E226:I226"/>
    <mergeCell ref="J226:J227"/>
    <mergeCell ref="M226:M227"/>
    <mergeCell ref="K226:K227"/>
    <mergeCell ref="L226:L227"/>
    <mergeCell ref="A213:A215"/>
    <mergeCell ref="B213:B215"/>
    <mergeCell ref="C213:C215"/>
    <mergeCell ref="D213:M213"/>
    <mergeCell ref="D214:D215"/>
    <mergeCell ref="E214:I214"/>
    <mergeCell ref="J214:J215"/>
    <mergeCell ref="M214:M215"/>
    <mergeCell ref="K214:K215"/>
    <mergeCell ref="L214:L215"/>
    <mergeCell ref="A191:A193"/>
    <mergeCell ref="B191:B193"/>
    <mergeCell ref="C191:C193"/>
    <mergeCell ref="D191:M191"/>
    <mergeCell ref="D192:D193"/>
    <mergeCell ref="E192:I192"/>
    <mergeCell ref="J192:J193"/>
    <mergeCell ref="M192:M193"/>
    <mergeCell ref="K192:K193"/>
    <mergeCell ref="L192:L193"/>
    <mergeCell ref="A165:A167"/>
    <mergeCell ref="B165:B167"/>
    <mergeCell ref="C165:C167"/>
    <mergeCell ref="D165:M165"/>
    <mergeCell ref="D166:D167"/>
    <mergeCell ref="E166:I166"/>
    <mergeCell ref="J166:J167"/>
    <mergeCell ref="M166:M167"/>
    <mergeCell ref="K166:K167"/>
    <mergeCell ref="L166:L167"/>
    <mergeCell ref="A112:A114"/>
    <mergeCell ref="B112:B114"/>
    <mergeCell ref="C112:C114"/>
    <mergeCell ref="D112:M112"/>
    <mergeCell ref="D113:D114"/>
    <mergeCell ref="E113:I113"/>
    <mergeCell ref="J113:J114"/>
    <mergeCell ref="M113:M114"/>
    <mergeCell ref="A138:A140"/>
    <mergeCell ref="B138:B140"/>
    <mergeCell ref="C138:C140"/>
    <mergeCell ref="D138:M138"/>
    <mergeCell ref="D139:D140"/>
    <mergeCell ref="E139:I139"/>
    <mergeCell ref="J139:J140"/>
    <mergeCell ref="M139:M140"/>
    <mergeCell ref="K139:K140"/>
    <mergeCell ref="L139:L140"/>
    <mergeCell ref="M56:M57"/>
    <mergeCell ref="A82:A84"/>
    <mergeCell ref="B82:B84"/>
    <mergeCell ref="C82:C84"/>
    <mergeCell ref="D82:M82"/>
    <mergeCell ref="D83:D84"/>
    <mergeCell ref="E83:I83"/>
    <mergeCell ref="J83:J84"/>
    <mergeCell ref="M83:M84"/>
    <mergeCell ref="I556:J556"/>
    <mergeCell ref="A14:A16"/>
    <mergeCell ref="B14:B16"/>
    <mergeCell ref="C14:C16"/>
    <mergeCell ref="D14:M14"/>
    <mergeCell ref="D15:D16"/>
    <mergeCell ref="E15:I15"/>
    <mergeCell ref="J15:J16"/>
    <mergeCell ref="M15:M16"/>
    <mergeCell ref="A23:A25"/>
    <mergeCell ref="B23:B25"/>
    <mergeCell ref="C23:C25"/>
    <mergeCell ref="D23:M23"/>
    <mergeCell ref="D24:D25"/>
    <mergeCell ref="E24:I24"/>
    <mergeCell ref="J24:J25"/>
    <mergeCell ref="M24:M25"/>
    <mergeCell ref="A55:A57"/>
    <mergeCell ref="B55:B57"/>
    <mergeCell ref="C55:C57"/>
    <mergeCell ref="D55:M55"/>
    <mergeCell ref="D56:D57"/>
    <mergeCell ref="E56:I56"/>
    <mergeCell ref="J56:J57"/>
    <mergeCell ref="D552:F552"/>
    <mergeCell ref="K15:K16"/>
    <mergeCell ref="L15:L16"/>
    <mergeCell ref="K24:K25"/>
    <mergeCell ref="L24:L25"/>
    <mergeCell ref="K56:K57"/>
    <mergeCell ref="L56:L57"/>
    <mergeCell ref="K83:K84"/>
    <mergeCell ref="L83:L84"/>
    <mergeCell ref="K113:K114"/>
    <mergeCell ref="L113:L114"/>
    <mergeCell ref="I552:J552"/>
  </mergeCells>
  <dataValidations count="1">
    <dataValidation type="whole" allowBlank="1" showErrorMessage="1" errorTitle="Upozorenje" error="Niste uneli korektnu vrednost!_x000a_Ponovite unos." sqref="D86:N111 D424:N453 D217:N220 D59:N81 D396:N419 D169:N190 D345:N366 D315:N340 D18:N22 D248:N279 D486:N508 D284:N310 D142:N164 D458:N481 D116:N137 D195:N212 D27:N54 D513:N533 D371:N391 D229:N243">
      <formula1>0</formula1>
      <formula2>999999999</formula2>
    </dataValidation>
  </dataValidations>
  <pageMargins left="0.25" right="0.25" top="0.75" bottom="0.75" header="0.3" footer="0.3"/>
  <pageSetup paperSize="9" scale="93" orientation="landscape" horizontalDpi="4294967295" verticalDpi="4294967295" r:id="rId1"/>
  <rowBreaks count="2" manualBreakCount="2">
    <brk id="340" max="16383" man="1"/>
    <brk id="537" max="3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sanja.pavlovic</dc:creator>
  <cp:lastModifiedBy>sanja.pavlovic</cp:lastModifiedBy>
  <cp:lastPrinted>2021-01-22T15:06:57Z</cp:lastPrinted>
  <dcterms:created xsi:type="dcterms:W3CDTF">2015-04-04T14:41:24Z</dcterms:created>
  <dcterms:modified xsi:type="dcterms:W3CDTF">2021-01-22T15:11:59Z</dcterms:modified>
</cp:coreProperties>
</file>